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3" activeTab="16"/>
  </bookViews>
  <sheets>
    <sheet name="Шурскол В 5" sheetId="1" r:id="rId1"/>
    <sheet name="Шурскол В 3" sheetId="3" r:id="rId2"/>
    <sheet name="Шурскол В 2" sheetId="4" r:id="rId3"/>
    <sheet name="Шурскол А 12" sheetId="5" r:id="rId4"/>
    <sheet name="Шурскол А 11" sheetId="6" r:id="rId5"/>
    <sheet name="Шурскол А 10" sheetId="7" r:id="rId6"/>
    <sheet name="Шурскол А 9" sheetId="8" r:id="rId7"/>
    <sheet name="Шурскол А 8" sheetId="9" r:id="rId8"/>
    <sheet name="Шурскол А 7" sheetId="10" r:id="rId9"/>
    <sheet name="Шурскол А 6" sheetId="11" r:id="rId10"/>
    <sheet name="Шурскол А 5 " sheetId="12" r:id="rId11"/>
    <sheet name="Шурскол А 4" sheetId="13" r:id="rId12"/>
    <sheet name="Шурскол А 3" sheetId="14" r:id="rId13"/>
    <sheet name="Шурскол А 2" sheetId="15" r:id="rId14"/>
    <sheet name="Шурскол А 1" sheetId="16" r:id="rId15"/>
    <sheet name="Тариф Шурскол В-13,27" sheetId="17" r:id="rId16"/>
    <sheet name="Тариф Шурскол А-15,13" sheetId="18" r:id="rId17"/>
  </sheets>
  <externalReferences>
    <externalReference r:id="rId18"/>
  </externalReferences>
  <calcPr calcId="152511"/>
</workbook>
</file>

<file path=xl/calcChain.xml><?xml version="1.0" encoding="utf-8"?>
<calcChain xmlns="http://schemas.openxmlformats.org/spreadsheetml/2006/main">
  <c r="M38" i="16" l="1"/>
  <c r="F16" i="16" l="1"/>
  <c r="F27" i="16" s="1"/>
  <c r="F29" i="16" s="1"/>
  <c r="I12" i="16"/>
  <c r="F27" i="15"/>
  <c r="F29" i="15" s="1"/>
  <c r="F16" i="15"/>
  <c r="I12" i="15"/>
  <c r="D11" i="15"/>
  <c r="D10" i="15"/>
  <c r="C5" i="15"/>
  <c r="I12" i="14"/>
  <c r="F16" i="14"/>
  <c r="F27" i="14" s="1"/>
  <c r="F29" i="14" s="1"/>
  <c r="D11" i="14"/>
  <c r="D10" i="14"/>
  <c r="C5" i="14"/>
  <c r="F16" i="13"/>
  <c r="F27" i="13" s="1"/>
  <c r="F29" i="13" s="1"/>
  <c r="I12" i="13"/>
  <c r="K11" i="13"/>
  <c r="D11" i="13"/>
  <c r="K10" i="13"/>
  <c r="D10" i="13"/>
  <c r="K9" i="13"/>
  <c r="C5" i="13"/>
  <c r="F16" i="12"/>
  <c r="F27" i="12" s="1"/>
  <c r="F29" i="12" s="1"/>
  <c r="I12" i="12"/>
  <c r="D11" i="12"/>
  <c r="D10" i="12"/>
  <c r="C5" i="12"/>
  <c r="F16" i="11"/>
  <c r="F27" i="11" s="1"/>
  <c r="F29" i="11" s="1"/>
  <c r="I12" i="11"/>
  <c r="D11" i="11"/>
  <c r="D10" i="11"/>
  <c r="C5" i="11"/>
  <c r="F16" i="10"/>
  <c r="F27" i="10" s="1"/>
  <c r="F29" i="10" s="1"/>
  <c r="I12" i="10"/>
  <c r="D11" i="10"/>
  <c r="D10" i="10"/>
  <c r="C5" i="10"/>
  <c r="F16" i="9"/>
  <c r="F27" i="9" s="1"/>
  <c r="F29" i="9" s="1"/>
  <c r="I12" i="9"/>
  <c r="D11" i="9"/>
  <c r="D10" i="9"/>
  <c r="C5" i="9"/>
  <c r="F16" i="8"/>
  <c r="F27" i="8" s="1"/>
  <c r="F29" i="8" s="1"/>
  <c r="I12" i="8"/>
  <c r="D11" i="8"/>
  <c r="D10" i="8"/>
  <c r="C5" i="8"/>
  <c r="F16" i="7"/>
  <c r="F27" i="7" s="1"/>
  <c r="F29" i="7" s="1"/>
  <c r="I12" i="7"/>
  <c r="D11" i="7"/>
  <c r="D10" i="7"/>
  <c r="C5" i="7"/>
  <c r="F16" i="6"/>
  <c r="F27" i="6" s="1"/>
  <c r="F29" i="6" s="1"/>
  <c r="I12" i="6"/>
  <c r="D11" i="6"/>
  <c r="D10" i="6"/>
  <c r="C5" i="6"/>
  <c r="F16" i="5"/>
  <c r="F27" i="5" s="1"/>
  <c r="F29" i="5" s="1"/>
  <c r="I12" i="5"/>
  <c r="D11" i="5"/>
  <c r="D10" i="5"/>
  <c r="C5" i="5"/>
  <c r="F16" i="4"/>
  <c r="F27" i="4" s="1"/>
  <c r="F29" i="4" s="1"/>
  <c r="I12" i="4"/>
  <c r="D11" i="4"/>
  <c r="D10" i="4"/>
  <c r="C5" i="4"/>
  <c r="F16" i="3"/>
  <c r="F27" i="3" s="1"/>
  <c r="F29" i="3" s="1"/>
  <c r="I12" i="3"/>
  <c r="D11" i="3"/>
  <c r="D10" i="3"/>
  <c r="C5" i="3"/>
  <c r="K10" i="1"/>
  <c r="K11" i="1"/>
  <c r="F16" i="1"/>
  <c r="F27" i="1" s="1"/>
  <c r="F29" i="1" s="1"/>
  <c r="I12" i="1"/>
  <c r="D11" i="1"/>
  <c r="D10" i="1"/>
  <c r="C5" i="1"/>
</calcChain>
</file>

<file path=xl/sharedStrings.xml><?xml version="1.0" encoding="utf-8"?>
<sst xmlns="http://schemas.openxmlformats.org/spreadsheetml/2006/main" count="2015" uniqueCount="631">
  <si>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</si>
  <si>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</si>
  <si>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</si>
  <si>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</si>
  <si>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</si>
  <si>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>п.Шурскол, квартал "В", дома №№2,3,5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</si>
  <si>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ГВС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</si>
  <si>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</si>
  <si>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</si>
  <si>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</si>
  <si>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конструктивных элементов зданий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</si>
  <si>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</si>
  <si>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</si>
  <si>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- горячего водоснабжения</t>
  </si>
  <si>
    <t>- отопление</t>
  </si>
  <si>
    <t>- электросетей</t>
  </si>
  <si>
    <t>- газового оборудования</t>
  </si>
  <si>
    <t>Содержание и благоустройство домового хозяйства, всего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</si>
  <si>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</si>
  <si>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Аварийно-ремонтное обслуживание</t>
  </si>
  <si>
    <t>Услуги МУП «РЦ» и паспортный стол</t>
  </si>
  <si>
    <t>Плата за управление</t>
  </si>
  <si>
    <t>ИТОГО за содержание и ремонт:</t>
  </si>
  <si>
    <t>Вывоз ТБО (ООО «МЭТР»)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</si>
  <si>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</si>
  <si>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</si>
  <si>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</si>
  <si>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</si>
  <si>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</si>
  <si>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Управляющей компании ООО "УК Тест-А"</t>
  </si>
  <si>
    <t>по адресу:</t>
  </si>
  <si>
    <t>с. Шурскол Квартал В, дом 5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</si>
  <si>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</si>
  <si>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</si>
  <si>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</si>
  <si>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</si>
  <si>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</si>
  <si>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</si>
  <si>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</si>
  <si>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</si>
  <si>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</si>
  <si>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</si>
  <si>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</si>
  <si>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</si>
  <si>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</si>
  <si>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</si>
  <si>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</si>
  <si>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Акты выполнных работ</t>
  </si>
  <si>
    <t>Заявка, кв.</t>
  </si>
  <si>
    <t>1.</t>
  </si>
  <si>
    <t>Ремонт кран-букса</t>
  </si>
  <si>
    <t>Установка информационных щитов в каждом подъезде; ремонт подвальной двери; ремонт кровли;</t>
  </si>
  <si>
    <t xml:space="preserve">Проверка автоматов 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</si>
  <si>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</si>
  <si>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</si>
  <si>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Прочистка стояка кухонного 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</si>
  <si>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</si>
  <si>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</si>
  <si>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 xml:space="preserve">Прочистка стояка и лежака канализации </t>
  </si>
  <si>
    <t xml:space="preserve">Замена стояка канализации 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</si>
  <si>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</si>
  <si>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Замена лампочки (1шт.)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</si>
  <si>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</si>
  <si>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 xml:space="preserve">Прочистка лежака канализации </t>
  </si>
  <si>
    <t>осмотр и устранение неполадок (договор с Яроблгаз)</t>
  </si>
  <si>
    <t>Замена дефектного участка канализации (лежака и стояка)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</si>
  <si>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</si>
  <si>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 xml:space="preserve">Прочистка стояка канализации </t>
  </si>
  <si>
    <t>Замена гофры унитаза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</si>
  <si>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</si>
  <si>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Акт осмотра канализационного лежака</t>
  </si>
  <si>
    <t>19.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</si>
  <si>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</si>
  <si>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428 т/р</t>
  </si>
  <si>
    <t>Установка подъездных дверей (3 шт.)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</si>
  <si>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</si>
  <si>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Замена патрона, подтяжка контактов на автомате, замена лампочки(1шт.)</t>
  </si>
  <si>
    <t xml:space="preserve">Ревизия счетчика </t>
  </si>
  <si>
    <t>1,65 за кв.м. с площади</t>
  </si>
  <si>
    <t>Ремонт крестовины ХВС</t>
  </si>
  <si>
    <t>Итого:</t>
  </si>
  <si>
    <t>Замена стояка ХВС в подвале и в кв2 до крана</t>
  </si>
  <si>
    <t>Просроченная задолженность населения за 3 месяца и более: квартиры №</t>
  </si>
  <si>
    <t>1,14,21</t>
  </si>
  <si>
    <t>Прочистка канализации (выход из дома)</t>
  </si>
  <si>
    <t>Справочно: общая задолженность населения по оплате коммуналных услуг</t>
  </si>
  <si>
    <t>714 т/р</t>
  </si>
  <si>
    <t>Осмотр системы ХВС</t>
  </si>
  <si>
    <t xml:space="preserve">Прочитска лежака канализации </t>
  </si>
  <si>
    <t>Управляющая компания ООО "УК ТЕСТ-А"</t>
  </si>
  <si>
    <t>Прочиска канализации</t>
  </si>
  <si>
    <t xml:space="preserve">Прочистка вентиляционных каналов </t>
  </si>
  <si>
    <t>Уборка подъездов - сентбрь</t>
  </si>
  <si>
    <t>Прочистка грязевика</t>
  </si>
  <si>
    <t xml:space="preserve"> Уборка подъездов - октябрь</t>
  </si>
  <si>
    <t>Замена подвальной двери</t>
  </si>
  <si>
    <t>Прочистка канализационного лежака в подвале</t>
  </si>
  <si>
    <t>Уборка подъездов - ноябрь</t>
  </si>
  <si>
    <t>Замена крепления плафона</t>
  </si>
  <si>
    <t xml:space="preserve">Осмотр инженерных сетей в подвале </t>
  </si>
  <si>
    <t>Осмотр канализации. Забит колодец</t>
  </si>
  <si>
    <t>Уборка подъездов - декабрь</t>
  </si>
  <si>
    <t xml:space="preserve">Плановый осмотр технич. состояния вентканалов дома </t>
  </si>
  <si>
    <t>план</t>
  </si>
  <si>
    <t>Чистка снега механическим спосбом</t>
  </si>
  <si>
    <t>6 раз</t>
  </si>
  <si>
    <t>июнь</t>
  </si>
  <si>
    <t>с. Шурскол Квартал В, дом 3</t>
  </si>
  <si>
    <t>29 п/з</t>
  </si>
  <si>
    <t>Замена крана</t>
  </si>
  <si>
    <t>Установка информационных щитов в каждом подъезде; ремонт кровли; ремонт подъездной двери; ремонт кровли; поверка теплосчетчиков- 2 шт.(16т.руб.)</t>
  </si>
  <si>
    <t>88 п/з</t>
  </si>
  <si>
    <t>Ремонт розетки</t>
  </si>
  <si>
    <t>Замена пробки радиатора батареи</t>
  </si>
  <si>
    <t>Ремонт слухового окна</t>
  </si>
  <si>
    <t>Очистка крыши от снега (Вышка)</t>
  </si>
  <si>
    <t>Замер стояка</t>
  </si>
  <si>
    <t>Замена участка стояка ХВС</t>
  </si>
  <si>
    <t xml:space="preserve">Спуск воды </t>
  </si>
  <si>
    <t xml:space="preserve">Установка люстры </t>
  </si>
  <si>
    <t>Акт осмотра стояка и лежака канализации</t>
  </si>
  <si>
    <t>Замена лампочки (1 шт.)</t>
  </si>
  <si>
    <t>467 т/р</t>
  </si>
  <si>
    <t>Ремонт патрона, замена лампочки (1 шт.)</t>
  </si>
  <si>
    <t>503 т/р</t>
  </si>
  <si>
    <t>Ревизия щитовой и проводки</t>
  </si>
  <si>
    <t>3,5,11,13,14,19,21,22,45,48</t>
  </si>
  <si>
    <t>Прочистка канализации</t>
  </si>
  <si>
    <t>Прочистка общей канализации</t>
  </si>
  <si>
    <t>Ремонт одъездной двери</t>
  </si>
  <si>
    <t>Установка замков на чердачные двери</t>
  </si>
  <si>
    <t>Замена лампочек (8 шт.)</t>
  </si>
  <si>
    <t>Осмотр системы хВС</t>
  </si>
  <si>
    <t>прочистка канализации с использованием "Крота"</t>
  </si>
  <si>
    <t>Прочистка лежак канализации в подвале</t>
  </si>
  <si>
    <t>Акт осмотра энергосбережения МКД</t>
  </si>
  <si>
    <t>Акт осмотра (нет напора воды)</t>
  </si>
  <si>
    <t>Установка счетчиков ХВС (2шт)</t>
  </si>
  <si>
    <t>Замена автомата АВ-25</t>
  </si>
  <si>
    <t>Прочистка фильтра</t>
  </si>
  <si>
    <t xml:space="preserve">Прочистка лежака канализации в подвале </t>
  </si>
  <si>
    <t>Прочистка стояка и лежака канализации</t>
  </si>
  <si>
    <t>949 т/р</t>
  </si>
  <si>
    <t>Замена стояка канализации в подвале</t>
  </si>
  <si>
    <t>Прочистка канализации с использованием "Крота"</t>
  </si>
  <si>
    <t>Осмотр стояка ГВС</t>
  </si>
  <si>
    <t>Перекрытие стояка отопления в подвале</t>
  </si>
  <si>
    <t>Прочистка колена лежака</t>
  </si>
  <si>
    <t xml:space="preserve">Прочистка канализации в подвале </t>
  </si>
  <si>
    <t xml:space="preserve">Уборка пдъездов - сентябрь </t>
  </si>
  <si>
    <t>Ремонт доводчика</t>
  </si>
  <si>
    <t>Ремонт слива воды с крыши</t>
  </si>
  <si>
    <t>Пуско-наладочные работы по запуску отопления</t>
  </si>
  <si>
    <t>Замена лампочек (2 шт.)</t>
  </si>
  <si>
    <t>Уборка подъездов - октябрь</t>
  </si>
  <si>
    <t>Осмотр автомата на 2-ом этаже</t>
  </si>
  <si>
    <t>Прочистка канализационного лежака</t>
  </si>
  <si>
    <t>Осмотр проводки</t>
  </si>
  <si>
    <t>1491 т/р</t>
  </si>
  <si>
    <t>Уборка снега с крыши над подъездом</t>
  </si>
  <si>
    <t>Уборка подъезов - ноябрь</t>
  </si>
  <si>
    <t>1520 т/р</t>
  </si>
  <si>
    <t>Очистка кровли от снега</t>
  </si>
  <si>
    <t>1613 т/р</t>
  </si>
  <si>
    <t>1643 т/р</t>
  </si>
  <si>
    <t>Плановый осмотр технич. состояния вентканалов дома</t>
  </si>
  <si>
    <t xml:space="preserve">Акт опломбировки счетчика ХВС </t>
  </si>
  <si>
    <t>ЗАО "Монтажсервис" - проверка теплосчетчиков 2 шт.</t>
  </si>
  <si>
    <t>Отчёт о проделанной работе за 2016 год</t>
  </si>
  <si>
    <t>январь- декабрь 2016 г., руб.</t>
  </si>
  <si>
    <t>с. Шурскол Квартал В, дом 2</t>
  </si>
  <si>
    <t>30 п/з</t>
  </si>
  <si>
    <t>Установка креплений батареи</t>
  </si>
  <si>
    <t>Замена подъездных дверей 6 шт.; ремонт вентканала; ремонт подъездной двери; ремонт козырька подьезда; ремонт вентканала; ремонт кровли с заменой дефектного участка шифера; косметический ремонт 1-го подъезда; разбор и установка вентканала 1-йподъезд;</t>
  </si>
  <si>
    <t xml:space="preserve">Прочистка фильтра </t>
  </si>
  <si>
    <t>Замена дефектного участка трубопровода</t>
  </si>
  <si>
    <t>Замена лампочек (3 шт.)</t>
  </si>
  <si>
    <t>Акт осмотра электросчетчика</t>
  </si>
  <si>
    <t>Ревизия трансформатора, установка АВ-32А</t>
  </si>
  <si>
    <t>Замена лампочки ( 1шт.)</t>
  </si>
  <si>
    <t>468 т/р</t>
  </si>
  <si>
    <t>502 т/р</t>
  </si>
  <si>
    <t>Ремонт подъездной двери</t>
  </si>
  <si>
    <t xml:space="preserve">Уплотнение ревизии канализационного стояка </t>
  </si>
  <si>
    <t xml:space="preserve">Акт осмотра жилого дома </t>
  </si>
  <si>
    <t xml:space="preserve">Замена лежака ХВС </t>
  </si>
  <si>
    <t>1й подъезд</t>
  </si>
  <si>
    <t>477 т/р</t>
  </si>
  <si>
    <t>1й,2й,6й подъезд</t>
  </si>
  <si>
    <t>5,7,21,39,40</t>
  </si>
  <si>
    <t xml:space="preserve">Изоляция провода на освещении </t>
  </si>
  <si>
    <t>713 т/р</t>
  </si>
  <si>
    <t>Перемотка штуцера на счетчике ХВС</t>
  </si>
  <si>
    <t>Замена лампочек на 2-ом этаже</t>
  </si>
  <si>
    <t>Замена лампочек на 1-ом и 2-ом этаже</t>
  </si>
  <si>
    <t xml:space="preserve">Замена лампочек на 1-ом и 2-ом этаже </t>
  </si>
  <si>
    <t>Акт контроля замера давления ХВС</t>
  </si>
  <si>
    <t xml:space="preserve">Демонтаж и монтаж лежака канализации </t>
  </si>
  <si>
    <t xml:space="preserve">Замена дефектного участка шифера </t>
  </si>
  <si>
    <t>11-17.08.2016</t>
  </si>
  <si>
    <t>Косметический ремонт подъезда</t>
  </si>
  <si>
    <t>1-й подъезд</t>
  </si>
  <si>
    <t>Замена выпрямителя</t>
  </si>
  <si>
    <t>Мытье окон в подъезде</t>
  </si>
  <si>
    <t xml:space="preserve">Уборка подъездов - сентябрь </t>
  </si>
  <si>
    <t>1184 В</t>
  </si>
  <si>
    <t>Осмотр лежака ХВС</t>
  </si>
  <si>
    <t>1188 п/з</t>
  </si>
  <si>
    <t>Замена трубы лежака ХВС</t>
  </si>
  <si>
    <t>Ремонт вент-канала</t>
  </si>
  <si>
    <t>Замена участка трубы ХВС в подвале</t>
  </si>
  <si>
    <t>Установка дерев. щита в подвале на окне</t>
  </si>
  <si>
    <t>1316 т/р</t>
  </si>
  <si>
    <t>Ремонт козырька подъезда</t>
  </si>
  <si>
    <t xml:space="preserve">Уборка подъездов - октябрь </t>
  </si>
  <si>
    <t xml:space="preserve">Установка светильника на 2-м этаже </t>
  </si>
  <si>
    <t>Ремонт системы отопления</t>
  </si>
  <si>
    <t>Акт осмотр вент-канала</t>
  </si>
  <si>
    <t xml:space="preserve">3-й подъезд </t>
  </si>
  <si>
    <t>Установка и фиксация вент-канала</t>
  </si>
  <si>
    <t>1522 т/р</t>
  </si>
  <si>
    <t xml:space="preserve">Прочистка стояка канализации в подвале </t>
  </si>
  <si>
    <t xml:space="preserve">Проверка проводки </t>
  </si>
  <si>
    <t xml:space="preserve">Проверка счетчика </t>
  </si>
  <si>
    <t xml:space="preserve">Ремонт проводки </t>
  </si>
  <si>
    <t>186 п/з</t>
  </si>
  <si>
    <t>Замена счетчиков ХВС</t>
  </si>
  <si>
    <t>194 п/з</t>
  </si>
  <si>
    <t>Замена счетчика ХВС</t>
  </si>
  <si>
    <t xml:space="preserve">Замер давления на вводе </t>
  </si>
  <si>
    <t>Плановый осмотр технич. состояния вентканалов</t>
  </si>
  <si>
    <t xml:space="preserve">Акт опломбировки счетчика ХВС и ГВС </t>
  </si>
  <si>
    <t>с. Шурскол Квартал А, дом 12</t>
  </si>
  <si>
    <t>Ремонт кровли; закрепление отлива; устранение последствий протечки кровли после кап.рем.</t>
  </si>
  <si>
    <t>Очистка чердака от снега</t>
  </si>
  <si>
    <t>Акт о последствии залива кв 29</t>
  </si>
  <si>
    <t xml:space="preserve">Акт осмотра трубы ХВС </t>
  </si>
  <si>
    <t>1,2,3,4,5</t>
  </si>
  <si>
    <t>Проверка щитовых</t>
  </si>
  <si>
    <t>Заглушка стояка ХВС</t>
  </si>
  <si>
    <t xml:space="preserve">Замена дефектного участка стояков на сушилке </t>
  </si>
  <si>
    <t>Спуск воздуха из полотенцесушителя</t>
  </si>
  <si>
    <t>Замена лампочки, установка диода</t>
  </si>
  <si>
    <t xml:space="preserve">Включение рубильника на щитовой </t>
  </si>
  <si>
    <t>Ревизия электропроводки</t>
  </si>
  <si>
    <t>501 п/з</t>
  </si>
  <si>
    <t xml:space="preserve">Замена счетчика </t>
  </si>
  <si>
    <t>522 п/з</t>
  </si>
  <si>
    <t>Замена крана водонагревателя</t>
  </si>
  <si>
    <t>Перекрытие кранов перед радиатором</t>
  </si>
  <si>
    <t>1,27,28,29</t>
  </si>
  <si>
    <t xml:space="preserve">Протяжка контактов автоматов </t>
  </si>
  <si>
    <t>590 п/з</t>
  </si>
  <si>
    <t xml:space="preserve">Замена 2х автоматов </t>
  </si>
  <si>
    <t>676 т/р</t>
  </si>
  <si>
    <t>679 т/р</t>
  </si>
  <si>
    <t xml:space="preserve">Установка задвижек на обратку лежака канализации, установка штакетника </t>
  </si>
  <si>
    <t>28.07.216</t>
  </si>
  <si>
    <t>Прочистка фильтра перед счетчиком ХВС</t>
  </si>
  <si>
    <t>Закрепление отлива</t>
  </si>
  <si>
    <t xml:space="preserve">Акт осмотра крыши </t>
  </si>
  <si>
    <t xml:space="preserve">Акт залива жилого помещения </t>
  </si>
  <si>
    <t xml:space="preserve">Неисправность счетчика </t>
  </si>
  <si>
    <t>972 п/з</t>
  </si>
  <si>
    <t>Замена счетчика электрич.</t>
  </si>
  <si>
    <t>Замена лампочки 1 этаж</t>
  </si>
  <si>
    <t xml:space="preserve">Акт осмотра </t>
  </si>
  <si>
    <t>Ремонт стояка ХВС</t>
  </si>
  <si>
    <t>Осмотр вытяжки</t>
  </si>
  <si>
    <t>Проверка счетчика</t>
  </si>
  <si>
    <t>Проверка щитовой</t>
  </si>
  <si>
    <t>1061 п/з</t>
  </si>
  <si>
    <t>Замена счетчика</t>
  </si>
  <si>
    <t>Проверка проводки в подъезде</t>
  </si>
  <si>
    <t>Акт осмотра вентканала</t>
  </si>
  <si>
    <t xml:space="preserve">Ремонт провода в щитовой </t>
  </si>
  <si>
    <t>1023 т/р</t>
  </si>
  <si>
    <t>Демонтаж дефектного участка отопления и монтаж трубы ППР</t>
  </si>
  <si>
    <t>1133 п/з</t>
  </si>
  <si>
    <t xml:space="preserve">Осмотр отопительной системы </t>
  </si>
  <si>
    <t>Уборка подъездов- сентябрь</t>
  </si>
  <si>
    <t>Ремонт кровли</t>
  </si>
  <si>
    <t>1426 п/з</t>
  </si>
  <si>
    <t>Устновка счетчика ХВС</t>
  </si>
  <si>
    <t>Установка поручней у подъезда</t>
  </si>
  <si>
    <t>с. Шурскол Квартал А, дом 11</t>
  </si>
  <si>
    <t>310 т/р</t>
  </si>
  <si>
    <t>Ремонт кровли; изоляция труб отопления; ремонт кровли над балконом; ремонт кровли с заменой шифера; эксп. Заключение по балконам;</t>
  </si>
  <si>
    <t>Замена мягкой кровли козырька балкона</t>
  </si>
  <si>
    <t>680 т/р</t>
  </si>
  <si>
    <t>Очистка грязевиков ХВС</t>
  </si>
  <si>
    <t>Продувка стояка ХВС воздухом</t>
  </si>
  <si>
    <t>3,7,15</t>
  </si>
  <si>
    <t xml:space="preserve">Акт осмотра кровли </t>
  </si>
  <si>
    <t>б/н т/р</t>
  </si>
  <si>
    <t xml:space="preserve">Окос травы </t>
  </si>
  <si>
    <t xml:space="preserve">Ремонт отопительной системы </t>
  </si>
  <si>
    <t>Уборка подъездов - сентябрь</t>
  </si>
  <si>
    <t>Прочистка вентканала</t>
  </si>
  <si>
    <t>Осмотр стояка отопления (нет давления )</t>
  </si>
  <si>
    <t>1,11,15,16</t>
  </si>
  <si>
    <t xml:space="preserve">Заключение ООО "Строй-Фаворит" о техническом состоянии конструкций балконам жилых домов - подготовка документов для кап.ремонта </t>
  </si>
  <si>
    <t>с. Шурскол Квартал А, дом 10</t>
  </si>
  <si>
    <t>Установка забора полисадника; ремонт кровли; замена подъездной двери;</t>
  </si>
  <si>
    <t>Ремонт патрона, замена лампочек (2 шт)</t>
  </si>
  <si>
    <t>Установка забора</t>
  </si>
  <si>
    <t>Осмотр водопровода ХВС</t>
  </si>
  <si>
    <t xml:space="preserve">Осмотр вводного автомата </t>
  </si>
  <si>
    <t>657 п/з</t>
  </si>
  <si>
    <t>Замена автоматов (АВ 25А-3 шт.)</t>
  </si>
  <si>
    <t>Замена лампочки на 2-ом этаже</t>
  </si>
  <si>
    <t>Замена лампочки на 1-ом этаже</t>
  </si>
  <si>
    <t xml:space="preserve">Ревизия задвижек </t>
  </si>
  <si>
    <t>Прочистка грязевых стояков ХВС</t>
  </si>
  <si>
    <t>28,13,15,11,1</t>
  </si>
  <si>
    <t>Акт осмотра кровли</t>
  </si>
  <si>
    <t xml:space="preserve">Замена шифера </t>
  </si>
  <si>
    <t>Замена лампочки 3й этаж</t>
  </si>
  <si>
    <t>Замена дефектного участка трубы</t>
  </si>
  <si>
    <t>Акт осмотра системы отопления</t>
  </si>
  <si>
    <t xml:space="preserve">Осмотр водяных коммуникаций </t>
  </si>
  <si>
    <t>6,17,22</t>
  </si>
  <si>
    <t>Установка новой  двери в подъезде</t>
  </si>
  <si>
    <t xml:space="preserve">Осмотр отопительной системы  в подвале </t>
  </si>
  <si>
    <t>1536 т/р</t>
  </si>
  <si>
    <t>Осмотр электрощитовых</t>
  </si>
  <si>
    <t xml:space="preserve">Ремонт отопительной системы в подвале </t>
  </si>
  <si>
    <t xml:space="preserve">Пуско-наладочные работы </t>
  </si>
  <si>
    <t>165 п/з</t>
  </si>
  <si>
    <t>Установка счетчика ХВС</t>
  </si>
  <si>
    <t>Ремонт патрона</t>
  </si>
  <si>
    <t>Монтаж стояка канализации в подвале</t>
  </si>
  <si>
    <t>с. Шурскол Квартал А, дом 9</t>
  </si>
  <si>
    <t xml:space="preserve">Ремот радиатора отопления </t>
  </si>
  <si>
    <t>Косметический ремонт подъездов; установка ПВХ стеклопакетов;</t>
  </si>
  <si>
    <t xml:space="preserve">Спуск воздуха с системы отопления </t>
  </si>
  <si>
    <t>3й подъезд</t>
  </si>
  <si>
    <t>31 п/з</t>
  </si>
  <si>
    <t>Акт осмотра канализации</t>
  </si>
  <si>
    <t>Герметизация тройника</t>
  </si>
  <si>
    <t>295 т/р</t>
  </si>
  <si>
    <t>Установка диодов, замена лампочки</t>
  </si>
  <si>
    <t>Ремонт полотенцесушителя</t>
  </si>
  <si>
    <t xml:space="preserve">Ремонт соединения стояка </t>
  </si>
  <si>
    <t>Герметизация стыка стояка канализации</t>
  </si>
  <si>
    <t>318 т/р</t>
  </si>
  <si>
    <t>319 т/р</t>
  </si>
  <si>
    <t xml:space="preserve">Чистка дефектного стояка канализации </t>
  </si>
  <si>
    <t>1й,2й подъезд</t>
  </si>
  <si>
    <t>Замена фдефектного участка стояка (сушилка)</t>
  </si>
  <si>
    <t>1,16,17,19,24,29</t>
  </si>
  <si>
    <t>Прочистка лежака канализации</t>
  </si>
  <si>
    <t>1-й под.</t>
  </si>
  <si>
    <t>Закрепление провода</t>
  </si>
  <si>
    <t>Замена светильников(2шт.)</t>
  </si>
  <si>
    <t>1-й,2й под.</t>
  </si>
  <si>
    <t>Замена фазного провода</t>
  </si>
  <si>
    <t>692 п/з</t>
  </si>
  <si>
    <t>Акт осмотра общедового счетчика</t>
  </si>
  <si>
    <t>Установка светильников (2 шт.)</t>
  </si>
  <si>
    <t>Прочистка канализации и устарнение засора</t>
  </si>
  <si>
    <t>948 п/з</t>
  </si>
  <si>
    <t>Услуги сантехника</t>
  </si>
  <si>
    <t>Замена лампочки 2й этаж</t>
  </si>
  <si>
    <t>1004 п/з</t>
  </si>
  <si>
    <t>Замена смесителя</t>
  </si>
  <si>
    <t xml:space="preserve">Сварочные работы </t>
  </si>
  <si>
    <t>1363 т/р</t>
  </si>
  <si>
    <t xml:space="preserve">Установка перил во дворе </t>
  </si>
  <si>
    <t>Частичная замена стояка канализации</t>
  </si>
  <si>
    <t>1521 т/р</t>
  </si>
  <si>
    <t>174 п/з</t>
  </si>
  <si>
    <t xml:space="preserve">Замена счетчика ХВС, ремонт системы отопления </t>
  </si>
  <si>
    <t>173 п/з</t>
  </si>
  <si>
    <t>Установка счетчика ХВС, замена фильтра</t>
  </si>
  <si>
    <t>Замена крана маевского на 6 радиаторах</t>
  </si>
  <si>
    <t>180 п/з</t>
  </si>
  <si>
    <t>Установка крана маевского  (6шт) на 6 радиаторах</t>
  </si>
  <si>
    <t xml:space="preserve">Ремонт стояка канализации </t>
  </si>
  <si>
    <t>196 п/з</t>
  </si>
  <si>
    <t>Установка розетки</t>
  </si>
  <si>
    <t>с. Шурскол Квартал А, дом 8</t>
  </si>
  <si>
    <t>Ремонт кровли; установка отлива на козырек; установка деревянного щита; эксп.заключение по балконам; замена стояка отопления;</t>
  </si>
  <si>
    <t xml:space="preserve">Прочистка счетчиков </t>
  </si>
  <si>
    <t>286 п/з</t>
  </si>
  <si>
    <t xml:space="preserve">Замена тройника крана перехода </t>
  </si>
  <si>
    <t xml:space="preserve">Ремонт радиатора отопления </t>
  </si>
  <si>
    <t>345 п/з</t>
  </si>
  <si>
    <t>Замена разводки водопровода</t>
  </si>
  <si>
    <t>Установка отлива на козырек</t>
  </si>
  <si>
    <t>Ремонт ступенек при входе, ремонт откосов окон</t>
  </si>
  <si>
    <t>Замена автомата АВ-25А, замена лампочек (2 шт.)</t>
  </si>
  <si>
    <t>1071 т/р</t>
  </si>
  <si>
    <t xml:space="preserve">Окос  травы </t>
  </si>
  <si>
    <t xml:space="preserve">Установка деревянного щита </t>
  </si>
  <si>
    <t xml:space="preserve">Осмотр радиатора отопления </t>
  </si>
  <si>
    <t>Ремонт включателя, установка розетки, ремонт люстры, замена лампочек (2шт.)</t>
  </si>
  <si>
    <t>2,3,5,8</t>
  </si>
  <si>
    <t xml:space="preserve">Акт осмотра радиатора отопления </t>
  </si>
  <si>
    <t>1455 т/р</t>
  </si>
  <si>
    <t>Замена стояка отопления кварт.3,4,7,8,11,12,15,16</t>
  </si>
  <si>
    <t>8кв-р</t>
  </si>
  <si>
    <t>1468 п/з</t>
  </si>
  <si>
    <t xml:space="preserve">Ремонт системы отопления </t>
  </si>
  <si>
    <t>Осмотр радиатора отопления (лож.вызов)</t>
  </si>
  <si>
    <t>Уборка подъездов -ноябрь</t>
  </si>
  <si>
    <t>176 п/з</t>
  </si>
  <si>
    <t>Замена смесителя на кухне</t>
  </si>
  <si>
    <t>199 п/з</t>
  </si>
  <si>
    <t>Установка люстры</t>
  </si>
  <si>
    <t>200 п/з</t>
  </si>
  <si>
    <t xml:space="preserve">Заключение ООО "Строй-Фаворит" о техническом состоянии конструкций балконов жилых домов - подготовка документов для кап.ремонта </t>
  </si>
  <si>
    <t>с. Шурскол Квартал А, дом 7</t>
  </si>
  <si>
    <t>Замена патрона(2шт.), ремонт проводки, замена лампочек(3 шт.)</t>
  </si>
  <si>
    <t>Ремонт фасада дома; Ремонт чердачной двери, установка бардюра;</t>
  </si>
  <si>
    <t>81 п/з</t>
  </si>
  <si>
    <t>Замена угла на соединении</t>
  </si>
  <si>
    <t>Замена лампочки 3-й этаж</t>
  </si>
  <si>
    <t>Замена лампочки, ремонт выключателя</t>
  </si>
  <si>
    <t>Установка диодов</t>
  </si>
  <si>
    <t>Ремонт фасада дома</t>
  </si>
  <si>
    <t>719 т/р</t>
  </si>
  <si>
    <t>Прочистка грязевиков ХВС</t>
  </si>
  <si>
    <t>809 т/р</t>
  </si>
  <si>
    <t>Замена водного крана ХВС</t>
  </si>
  <si>
    <t>Ремонт выключателя, замена лампочек (2 шт.)</t>
  </si>
  <si>
    <t>1007 п/з</t>
  </si>
  <si>
    <t>1155 п/з</t>
  </si>
  <si>
    <t>Ремонт отопительного прибора</t>
  </si>
  <si>
    <t>1291 п/з</t>
  </si>
  <si>
    <t>Ремонт чердачной двери, установка бардюра</t>
  </si>
  <si>
    <t>191 п/з</t>
  </si>
  <si>
    <t xml:space="preserve">Замена сливной арматуры </t>
  </si>
  <si>
    <t>с. Шурскол Квартал А, дом 6</t>
  </si>
  <si>
    <t>180 т/р</t>
  </si>
  <si>
    <t>Изоляция труб отопления в подвале</t>
  </si>
  <si>
    <t>Ремонт кровли; ремонт откосов окон; замена оконных рам на ПВХ 4 шт.; изоляция труб отопления; Косметический ремонт подъездов; эксп.заключение по кровле;</t>
  </si>
  <si>
    <t>392 п/з</t>
  </si>
  <si>
    <t>544 т/р</t>
  </si>
  <si>
    <t xml:space="preserve"> Ремонт откосов окон</t>
  </si>
  <si>
    <t>574 т/р</t>
  </si>
  <si>
    <t>Замена лежака канализации</t>
  </si>
  <si>
    <t>Уборка подъездов - май</t>
  </si>
  <si>
    <t>717 т/р</t>
  </si>
  <si>
    <t>735 п/з</t>
  </si>
  <si>
    <t>Замена автоматов АВ-16А, АВ-25А</t>
  </si>
  <si>
    <t>Устранение протекания ХВС в подвале</t>
  </si>
  <si>
    <t>Прочистка клапана сливной арматуры (невозможна)</t>
  </si>
  <si>
    <t>849 т/р</t>
  </si>
  <si>
    <t xml:space="preserve">Косметический ремонт подъездов </t>
  </si>
  <si>
    <t>1111 п/з</t>
  </si>
  <si>
    <t>Услуги электрика</t>
  </si>
  <si>
    <t>1118 п/з</t>
  </si>
  <si>
    <t>1072 п/з</t>
  </si>
  <si>
    <t xml:space="preserve">Прочистка канализации </t>
  </si>
  <si>
    <t>Прочистка канализационного стояка в подъезде</t>
  </si>
  <si>
    <t xml:space="preserve">Пуско-наладочные работы по запуску отопления </t>
  </si>
  <si>
    <t>Очистка наледи с крыши ( нет возможности)</t>
  </si>
  <si>
    <t>Осмотр стояка канализации</t>
  </si>
  <si>
    <t>Очитска кровли от снега</t>
  </si>
  <si>
    <t xml:space="preserve">Установка шифера, чистка кровли от снега </t>
  </si>
  <si>
    <t>1519 т/р</t>
  </si>
  <si>
    <t>Очистка кровли от снега и наледи</t>
  </si>
  <si>
    <t>Прочитска стояка канализации</t>
  </si>
  <si>
    <t>Прочистка стояка канализации в подвале</t>
  </si>
  <si>
    <t>Ремонт канализационного стояка</t>
  </si>
  <si>
    <t>1631 т/р</t>
  </si>
  <si>
    <t xml:space="preserve">Очистка кровли от наледи </t>
  </si>
  <si>
    <t>198 п/з</t>
  </si>
  <si>
    <t xml:space="preserve">Вызов специалиста </t>
  </si>
  <si>
    <t>Очистка козырька подъезда от снега и наледи</t>
  </si>
  <si>
    <t xml:space="preserve">Заключение ООО "Строй-Фаворит" о техническом состоянии конструкций кровли жилых домов - подготовка документов для кап.ремонта </t>
  </si>
  <si>
    <t>с. Шурскол Квартал А , дом 5</t>
  </si>
  <si>
    <t>Протяжка проводов на автомате</t>
  </si>
  <si>
    <t>Ремонт кровли; изоляция труб отопления;</t>
  </si>
  <si>
    <t>179 т/р</t>
  </si>
  <si>
    <t>Закрепление автоматов</t>
  </si>
  <si>
    <t>Ремонт проводки в щитовой, замена лампочки</t>
  </si>
  <si>
    <t>649 т/р</t>
  </si>
  <si>
    <t>Замена теплоузла</t>
  </si>
  <si>
    <t>665 п/з</t>
  </si>
  <si>
    <t>Замена прокладки между бочком и унитазом</t>
  </si>
  <si>
    <t>716 т/р</t>
  </si>
  <si>
    <t>б/н</t>
  </si>
  <si>
    <t xml:space="preserve">Замена электропроводки </t>
  </si>
  <si>
    <t>Ремонт проводки</t>
  </si>
  <si>
    <t>Замена лампочек на 1-ом этаже</t>
  </si>
  <si>
    <t xml:space="preserve">Ремонт  стояка  ХВС в тройнике  </t>
  </si>
  <si>
    <t>1055 т/р</t>
  </si>
  <si>
    <t>1021 п/з</t>
  </si>
  <si>
    <t>Замена арматуры в сливном бачке</t>
  </si>
  <si>
    <t>Подключение полотенцесушителя</t>
  </si>
  <si>
    <t>Замена лампочки,установка плафона, обход дома</t>
  </si>
  <si>
    <t xml:space="preserve">Пуско-наладночные работы по запуску отопления </t>
  </si>
  <si>
    <t>12,13,14,18</t>
  </si>
  <si>
    <t>Замена трубы стояка отопления (полотенцесушитель)</t>
  </si>
  <si>
    <t>1,4,7</t>
  </si>
  <si>
    <t>Уборка подъездов- октябрь</t>
  </si>
  <si>
    <t>Проверка проводки, замена светильника и лампочки</t>
  </si>
  <si>
    <t>Замена автоматов 25А - 18 шт.</t>
  </si>
  <si>
    <t>с. Шурскол Квартал А, дом 4</t>
  </si>
  <si>
    <t>181 т/р</t>
  </si>
  <si>
    <t>Изоляция труб отопления; замена дефект.уч.кровли, установка отливов; ремонт кровли; эксп.заключение по кровле;</t>
  </si>
  <si>
    <t>281 п/з</t>
  </si>
  <si>
    <t>Ремонт смесителя на кухне</t>
  </si>
  <si>
    <t xml:space="preserve">Акт осмотра подвального помещения </t>
  </si>
  <si>
    <t>Акт осмотра разводки ХВС в квартире</t>
  </si>
  <si>
    <t xml:space="preserve">Осмотр канализационных  колодцев </t>
  </si>
  <si>
    <t xml:space="preserve">Замена дефектного участка кровли, установка отливов </t>
  </si>
  <si>
    <t>519 т/р</t>
  </si>
  <si>
    <t>Замена шарового крана в теплоузле</t>
  </si>
  <si>
    <t>Включение автомата</t>
  </si>
  <si>
    <t>675 т/р</t>
  </si>
  <si>
    <t xml:space="preserve">Вырезка дефектного участка трубы </t>
  </si>
  <si>
    <t>701 т/р</t>
  </si>
  <si>
    <t>Демонтаж дефектного учатска трубопровода</t>
  </si>
  <si>
    <t xml:space="preserve">Зачистка провода </t>
  </si>
  <si>
    <t>Замена лампочки (2 шт.)</t>
  </si>
  <si>
    <t>Замена лампочки на 1 этаже</t>
  </si>
  <si>
    <t xml:space="preserve"> </t>
  </si>
  <si>
    <t>1222 т/р</t>
  </si>
  <si>
    <t>Установка нового шифера</t>
  </si>
  <si>
    <t>с.Шурскол Квартал А, дом 3</t>
  </si>
  <si>
    <t>Ремонт кровли; ремонт кровли с заменой шифера;</t>
  </si>
  <si>
    <t>Замена шифера (2 листа)</t>
  </si>
  <si>
    <t>Протечка со сгона перед радиатором отопления ( мат. ущерб 2500)</t>
  </si>
  <si>
    <t xml:space="preserve">Подключение проводов к счетчику </t>
  </si>
  <si>
    <t>Акт осмотра (замер давления воды)</t>
  </si>
  <si>
    <t xml:space="preserve">Замена лампочки на 2-ом этаже </t>
  </si>
  <si>
    <t>1070 т/р</t>
  </si>
  <si>
    <t>Окос травы</t>
  </si>
  <si>
    <t>Акт осмотра крыши</t>
  </si>
  <si>
    <t>Прочистка стояка канализации</t>
  </si>
  <si>
    <t xml:space="preserve">Запуск отопления </t>
  </si>
  <si>
    <t>Замена дефектного участка шифера</t>
  </si>
  <si>
    <t>Закрыли фасадные окна</t>
  </si>
  <si>
    <t>Замена 3-х автоматов на ввод в щитовой</t>
  </si>
  <si>
    <t>с. Шурскол Квартал А , дом 2</t>
  </si>
  <si>
    <t>установка доводчика подъездной двери;</t>
  </si>
  <si>
    <t>Установа доводчика входной двери</t>
  </si>
  <si>
    <t xml:space="preserve"> 10.04.2016</t>
  </si>
  <si>
    <t>Монтаж радиатора батареи</t>
  </si>
  <si>
    <t>Замена лампочки, ремонт патрона</t>
  </si>
  <si>
    <t>Замена светильника</t>
  </si>
  <si>
    <t>Прочистка стояка канализаии</t>
  </si>
  <si>
    <t>Осмотр колодца канализации</t>
  </si>
  <si>
    <t>Очистка снега с крыши</t>
  </si>
  <si>
    <t>1523 т/р</t>
  </si>
  <si>
    <t xml:space="preserve">Спуск воздуха с радиатора </t>
  </si>
  <si>
    <t>с. Шурскол Квартал А, дом 1</t>
  </si>
  <si>
    <t>управ+</t>
  </si>
  <si>
    <t xml:space="preserve">Прочистка общей канализации </t>
  </si>
  <si>
    <t>Ремонт кровли; ремонт откосов окон; замена оконных рам на ПВХ 2 шт.;</t>
  </si>
  <si>
    <t xml:space="preserve">Прочистка лежака и стояка канализации </t>
  </si>
  <si>
    <t xml:space="preserve">Пробивка лежака канализации </t>
  </si>
  <si>
    <t>554 т/р</t>
  </si>
  <si>
    <t>Ремонт откосов окон (2 окна)</t>
  </si>
  <si>
    <t>Частичный ремонт кровли</t>
  </si>
  <si>
    <t>732 т/р</t>
  </si>
  <si>
    <t>Утепление ввода трубы отопления</t>
  </si>
  <si>
    <t>Акт осмотра (нет давления воды)</t>
  </si>
  <si>
    <t>Акт осмотра ХВС</t>
  </si>
  <si>
    <t>Чистка грязевиков на вводе в дом со снятием ОДПУ</t>
  </si>
  <si>
    <t xml:space="preserve">Герметизация соединительной муфты </t>
  </si>
  <si>
    <t>Ремонт  канализационного стояка</t>
  </si>
  <si>
    <t>Акт осмотра стояка ХВС</t>
  </si>
  <si>
    <t>1259 т/р</t>
  </si>
  <si>
    <t>Замена участка отопления, запорной арматуры (сварочные работы), переборка соединительной муфты в подъезде</t>
  </si>
  <si>
    <t>2 шт</t>
  </si>
  <si>
    <t>Проверка состояния схемы измерения электрической энергии и замены прибора учета ОДПУ- Ростовское РЭС</t>
  </si>
  <si>
    <t>п.Шурскол, квартал "А", дома №№1-12</t>
  </si>
  <si>
    <t xml:space="preserve">Замена оконных рам на ПВХ, демонтаж старых рам </t>
  </si>
  <si>
    <t>Проведение плановых осмотров</t>
  </si>
  <si>
    <t>2 раза в год, весна-осень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</si>
  <si>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</si>
  <si>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</si>
  <si>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t>май-июнь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</si>
  <si>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1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</si>
  <si>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t>по мере необходимости</t>
  </si>
  <si>
    <t>август-сентябрь</t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</si>
  <si>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</si>
  <si>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</si>
  <si>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</si>
  <si>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</si>
  <si>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t>Прочистка  системы  внутреннего водостока от засорения</t>
  </si>
  <si>
    <t>по  мере  выявления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</si>
  <si>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</si>
  <si>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</si>
  <si>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Прочистка дымовентиляционных каналов</t>
  </si>
  <si>
    <t xml:space="preserve">Очистка кровли от  снега и наледи         </t>
  </si>
  <si>
    <t>в  зимний период по  необходимости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</si>
  <si>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</si>
  <si>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</si>
  <si>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</si>
  <si>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</si>
  <si>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</si>
  <si>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</si>
  <si>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</si>
  <si>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</si>
  <si>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 xml:space="preserve">Уборка контейнерных площадок, вывоз ТБО       </t>
  </si>
  <si>
    <t>ООО МЭТР</t>
  </si>
  <si>
    <t>Акт о последствиях залива жилого помещения №2</t>
  </si>
  <si>
    <t>Акт о последствиях залива жилого помещения №5</t>
  </si>
  <si>
    <t xml:space="preserve">Ремонт кровли, замена шифера - 2 листа </t>
  </si>
  <si>
    <t>Ремонт электропровода стиральной машины</t>
  </si>
  <si>
    <t xml:space="preserve">Замена радиатора отопления </t>
  </si>
  <si>
    <t xml:space="preserve">Замена лампочки, замена светильника, укладка проводов в кабель-канал </t>
  </si>
  <si>
    <t>Укладка проводов в кабель-канал, замена патрона</t>
  </si>
  <si>
    <t>т/р</t>
  </si>
  <si>
    <t xml:space="preserve">Очистка кровли от снега и наледи, работа с вышки </t>
  </si>
  <si>
    <t>Чистка снега механическим способом</t>
  </si>
  <si>
    <t>Изоляция инженерных сетей отопления в подвале</t>
  </si>
  <si>
    <t>Ремонт системы отопления в подвале(задвижка)</t>
  </si>
  <si>
    <t>Ремонт системы отопления в подвале</t>
  </si>
  <si>
    <t>Изоляция козырька балкона линокромом</t>
  </si>
  <si>
    <t>1129 п/з</t>
  </si>
  <si>
    <t>Демонтаж участка трубы отопления, установка заглушки на радиатор</t>
  </si>
  <si>
    <t>Ремонт кровли, замена листа шифера</t>
  </si>
  <si>
    <t>Ремонт кровли, частичная замена шифера, установка конька</t>
  </si>
  <si>
    <t>Очистка кровли от снега и наледи ( работа вышки)</t>
  </si>
  <si>
    <t>Демонтаж задвижек на ревизии</t>
  </si>
  <si>
    <t>Ремонт вентканала</t>
  </si>
  <si>
    <t>Очистка кровли от сега и наледи ( работа вышки)</t>
  </si>
  <si>
    <t>Установка металлических  подъездных дверей с доводчиками (3 шт.)</t>
  </si>
  <si>
    <t>3й;4й;5й подъезд</t>
  </si>
  <si>
    <t xml:space="preserve">Ремонт кровли - Замена дефектного участка,  2х листа шифера </t>
  </si>
  <si>
    <t>Установка новых входных дверей с доводчиком</t>
  </si>
  <si>
    <t>прочистка канализационного лежака с использованием "Крота"</t>
  </si>
  <si>
    <t>Демонтаж,монтаж и прочистка лежака канаизации в подвале</t>
  </si>
  <si>
    <t>Замена доводчика на подъездную дверь</t>
  </si>
  <si>
    <t>Замена стояков - полотенцесушителей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</si>
</sst>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р.&quot;;[Red]\-#,##0&quot;р.&quot;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3"/>
      <color rgb="FF0033CC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25" xfId="0" applyFont="1" applyBorder="1"/>
    <xf numFmtId="0" fontId="0" fillId="0" borderId="25" xfId="0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2" fontId="10" fillId="0" borderId="0" xfId="0" applyNumberFormat="1" applyFont="1"/>
    <xf numFmtId="0" fontId="1" fillId="0" borderId="0" xfId="0" applyFont="1" applyFill="1" applyBorder="1"/>
    <xf numFmtId="0" fontId="13" fillId="2" borderId="25" xfId="0" applyFont="1" applyFill="1" applyBorder="1" applyAlignment="1">
      <alignment horizontal="left"/>
    </xf>
    <xf numFmtId="0" fontId="16" fillId="0" borderId="0" xfId="0" applyFont="1"/>
    <xf numFmtId="0" fontId="17" fillId="0" borderId="0" xfId="0" applyFont="1"/>
    <xf numFmtId="0" fontId="18" fillId="0" borderId="1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0" fillId="0" borderId="27" xfId="0" applyBorder="1"/>
    <xf numFmtId="0" fontId="6" fillId="0" borderId="30" xfId="0" applyFont="1" applyBorder="1" applyAlignment="1">
      <alignment horizontal="center" vertical="top" wrapText="1"/>
    </xf>
    <xf numFmtId="0" fontId="0" fillId="0" borderId="27" xfId="0" applyFont="1" applyFill="1" applyBorder="1" applyAlignment="1">
      <alignment horizontal="center" vertical="center"/>
    </xf>
    <xf numFmtId="14" fontId="0" fillId="0" borderId="27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4" fontId="18" fillId="0" borderId="33" xfId="0" applyNumberFormat="1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left" vertical="top" wrapText="1"/>
    </xf>
    <xf numFmtId="0" fontId="0" fillId="0" borderId="36" xfId="0" applyBorder="1" applyAlignment="1">
      <alignment wrapText="1"/>
    </xf>
    <xf numFmtId="4" fontId="19" fillId="0" borderId="37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top" wrapText="1"/>
    </xf>
    <xf numFmtId="0" fontId="0" fillId="0" borderId="36" xfId="0" applyBorder="1" applyAlignment="1">
      <alignment horizontal="left" vertical="top" wrapText="1"/>
    </xf>
    <xf numFmtId="0" fontId="7" fillId="0" borderId="39" xfId="0" applyFont="1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4" fontId="19" fillId="0" borderId="41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top" wrapText="1"/>
    </xf>
    <xf numFmtId="0" fontId="19" fillId="0" borderId="47" xfId="0" applyFont="1" applyBorder="1" applyAlignment="1">
      <alignment vertical="center" wrapText="1"/>
    </xf>
    <xf numFmtId="0" fontId="6" fillId="0" borderId="48" xfId="0" applyFont="1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4" fontId="18" fillId="0" borderId="47" xfId="0" applyNumberFormat="1" applyFont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0" fillId="0" borderId="50" xfId="0" applyBorder="1" applyAlignment="1">
      <alignment horizontal="left" vertical="top" wrapText="1"/>
    </xf>
    <xf numFmtId="4" fontId="18" fillId="0" borderId="2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0" fillId="0" borderId="50" xfId="0" applyBorder="1" applyAlignment="1">
      <alignment wrapText="1"/>
    </xf>
    <xf numFmtId="0" fontId="0" fillId="0" borderId="27" xfId="0" applyFont="1" applyFill="1" applyBorder="1" applyAlignment="1">
      <alignment horizontal="center"/>
    </xf>
    <xf numFmtId="14" fontId="0" fillId="0" borderId="27" xfId="0" applyNumberFormat="1" applyFont="1" applyBorder="1" applyAlignment="1">
      <alignment horizontal="center"/>
    </xf>
    <xf numFmtId="0" fontId="20" fillId="0" borderId="27" xfId="0" applyFont="1" applyBorder="1" applyAlignment="1">
      <alignment horizontal="center" wrapText="1"/>
    </xf>
    <xf numFmtId="0" fontId="0" fillId="0" borderId="27" xfId="0" applyFont="1" applyBorder="1" applyAlignment="1">
      <alignment horizontal="center"/>
    </xf>
    <xf numFmtId="0" fontId="0" fillId="0" borderId="49" xfId="0" applyBorder="1" applyAlignment="1">
      <alignment wrapText="1"/>
    </xf>
    <xf numFmtId="0" fontId="19" fillId="0" borderId="16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4" fontId="18" fillId="0" borderId="2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Alignment="1"/>
    <xf numFmtId="0" fontId="11" fillId="0" borderId="0" xfId="0" applyFont="1" applyAlignment="1">
      <alignment horizontal="left"/>
    </xf>
    <xf numFmtId="0" fontId="0" fillId="0" borderId="27" xfId="0" applyFill="1" applyBorder="1" applyAlignment="1">
      <alignment horizontal="center"/>
    </xf>
    <xf numFmtId="14" fontId="0" fillId="0" borderId="27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23" fillId="0" borderId="0" xfId="0" applyFont="1" applyAlignment="1">
      <alignment horizontal="right"/>
    </xf>
    <xf numFmtId="0" fontId="20" fillId="0" borderId="27" xfId="0" applyFont="1" applyFill="1" applyBorder="1" applyAlignment="1">
      <alignment horizontal="center" vertical="center" wrapText="1"/>
    </xf>
    <xf numFmtId="14" fontId="0" fillId="0" borderId="27" xfId="0" applyNumberFormat="1" applyBorder="1"/>
    <xf numFmtId="0" fontId="0" fillId="0" borderId="27" xfId="0" applyBorder="1" applyAlignment="1">
      <alignment horizontal="center" wrapText="1"/>
    </xf>
    <xf numFmtId="0" fontId="19" fillId="0" borderId="27" xfId="0" applyFont="1" applyFill="1" applyBorder="1" applyAlignment="1">
      <alignment horizontal="center" vertical="center" wrapText="1"/>
    </xf>
    <xf numFmtId="4" fontId="18" fillId="0" borderId="34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4" fontId="19" fillId="0" borderId="38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4" fontId="19" fillId="0" borderId="42" xfId="0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left" vertical="top" wrapText="1"/>
    </xf>
    <xf numFmtId="4" fontId="18" fillId="0" borderId="58" xfId="0" applyNumberFormat="1" applyFont="1" applyBorder="1" applyAlignment="1">
      <alignment horizontal="center" vertical="center" wrapText="1"/>
    </xf>
    <xf numFmtId="0" fontId="0" fillId="0" borderId="59" xfId="0" applyBorder="1" applyAlignment="1">
      <alignment horizontal="left" vertical="top" wrapText="1"/>
    </xf>
    <xf numFmtId="4" fontId="18" fillId="0" borderId="32" xfId="0" applyNumberFormat="1" applyFont="1" applyBorder="1" applyAlignment="1">
      <alignment horizontal="center" vertical="center" wrapText="1"/>
    </xf>
    <xf numFmtId="0" fontId="0" fillId="0" borderId="59" xfId="0" applyBorder="1" applyAlignment="1">
      <alignment wrapText="1"/>
    </xf>
    <xf numFmtId="0" fontId="0" fillId="0" borderId="57" xfId="0" applyBorder="1" applyAlignment="1">
      <alignment wrapText="1"/>
    </xf>
    <xf numFmtId="0" fontId="24" fillId="0" borderId="0" xfId="0" applyFont="1" applyAlignment="1">
      <alignment horizontal="left"/>
    </xf>
    <xf numFmtId="164" fontId="0" fillId="0" borderId="27" xfId="0" applyNumberFormat="1" applyBorder="1"/>
    <xf numFmtId="0" fontId="19" fillId="0" borderId="20" xfId="0" applyFont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/>
    </xf>
    <xf numFmtId="14" fontId="25" fillId="0" borderId="27" xfId="0" applyNumberFormat="1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/>
    </xf>
    <xf numFmtId="0" fontId="26" fillId="0" borderId="27" xfId="0" applyFont="1" applyFill="1" applyBorder="1" applyAlignment="1">
      <alignment horizontal="center" vertical="center" wrapText="1"/>
    </xf>
    <xf numFmtId="0" fontId="25" fillId="0" borderId="27" xfId="0" applyNumberFormat="1" applyFont="1" applyFill="1" applyBorder="1" applyAlignment="1">
      <alignment horizontal="center" vertical="center"/>
    </xf>
    <xf numFmtId="14" fontId="26" fillId="0" borderId="27" xfId="0" applyNumberFormat="1" applyFont="1" applyFill="1" applyBorder="1" applyAlignment="1">
      <alignment horizontal="center" vertical="center" wrapText="1"/>
    </xf>
    <xf numFmtId="14" fontId="25" fillId="0" borderId="27" xfId="0" applyNumberFormat="1" applyFont="1" applyFill="1" applyBorder="1" applyAlignment="1">
      <alignment horizontal="center" vertical="center"/>
    </xf>
    <xf numFmtId="0" fontId="25" fillId="0" borderId="60" xfId="0" applyFont="1" applyFill="1" applyBorder="1" applyAlignment="1">
      <alignment horizontal="center" vertical="center"/>
    </xf>
    <xf numFmtId="14" fontId="25" fillId="0" borderId="60" xfId="0" applyNumberFormat="1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4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NumberFormat="1" applyFont="1" applyBorder="1" applyAlignment="1">
      <alignment horizontal="center" vertical="center"/>
    </xf>
    <xf numFmtId="14" fontId="0" fillId="0" borderId="27" xfId="0" applyNumberFormat="1" applyFont="1" applyFill="1" applyBorder="1" applyAlignment="1">
      <alignment horizontal="center" vertical="center"/>
    </xf>
    <xf numFmtId="0" fontId="0" fillId="0" borderId="27" xfId="0" applyFill="1" applyBorder="1"/>
    <xf numFmtId="14" fontId="0" fillId="0" borderId="0" xfId="0" applyNumberFormat="1"/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62" xfId="0" applyBorder="1"/>
    <xf numFmtId="0" fontId="0" fillId="0" borderId="60" xfId="0" applyFont="1" applyBorder="1" applyAlignment="1">
      <alignment horizontal="center"/>
    </xf>
    <xf numFmtId="14" fontId="0" fillId="0" borderId="36" xfId="0" applyNumberFormat="1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27" fillId="0" borderId="27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63" xfId="0" applyBorder="1" applyAlignment="1">
      <alignment vertical="center"/>
    </xf>
    <xf numFmtId="0" fontId="19" fillId="0" borderId="47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5" xfId="0" applyBorder="1" applyAlignment="1">
      <alignment wrapText="1"/>
    </xf>
    <xf numFmtId="0" fontId="1" fillId="0" borderId="27" xfId="0" applyFont="1" applyBorder="1" applyAlignment="1">
      <alignment horizont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4" fontId="0" fillId="0" borderId="27" xfId="0" applyNumberFormat="1" applyBorder="1" applyAlignment="1">
      <alignment horizontal="center" wrapText="1"/>
    </xf>
    <xf numFmtId="0" fontId="19" fillId="0" borderId="27" xfId="0" applyFont="1" applyBorder="1" applyAlignment="1">
      <alignment horizontal="left" vertical="center" wrapText="1"/>
    </xf>
    <xf numFmtId="14" fontId="0" fillId="0" borderId="27" xfId="0" applyNumberFormat="1" applyBorder="1" applyAlignment="1">
      <alignment wrapText="1"/>
    </xf>
    <xf numFmtId="0" fontId="2" fillId="0" borderId="27" xfId="0" applyFont="1" applyBorder="1" applyAlignment="1">
      <alignment horizontal="left" vertical="center" wrapText="1"/>
    </xf>
    <xf numFmtId="0" fontId="29" fillId="0" borderId="27" xfId="0" applyFont="1" applyBorder="1" applyAlignment="1">
      <alignment vertical="center" wrapText="1"/>
    </xf>
    <xf numFmtId="0" fontId="30" fillId="0" borderId="27" xfId="0" applyFont="1" applyBorder="1" applyAlignment="1">
      <alignment horizontal="left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26" fillId="0" borderId="27" xfId="0" applyFont="1" applyFill="1" applyBorder="1" applyAlignment="1">
      <alignment horizontal="left" vertical="center" wrapText="1"/>
    </xf>
    <xf numFmtId="0" fontId="35" fillId="0" borderId="27" xfId="0" applyFont="1" applyFill="1" applyBorder="1" applyAlignment="1">
      <alignment horizontal="left" vertical="center" wrapText="1"/>
    </xf>
    <xf numFmtId="0" fontId="30" fillId="0" borderId="27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/>
    </xf>
    <xf numFmtId="0" fontId="20" fillId="0" borderId="27" xfId="0" applyFont="1" applyBorder="1" applyAlignment="1">
      <alignment vertical="center" wrapText="1"/>
    </xf>
    <xf numFmtId="0" fontId="0" fillId="0" borderId="27" xfId="0" applyBorder="1" applyAlignment="1"/>
    <xf numFmtId="0" fontId="20" fillId="0" borderId="27" xfId="0" applyFont="1" applyFill="1" applyBorder="1" applyAlignment="1">
      <alignment vertical="center" wrapText="1"/>
    </xf>
    <xf numFmtId="0" fontId="0" fillId="0" borderId="27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7" xfId="0" applyFont="1" applyBorder="1" applyAlignment="1"/>
    <xf numFmtId="0" fontId="19" fillId="0" borderId="27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25" xfId="0" applyFont="1" applyBorder="1" applyAlignment="1">
      <alignment horizontal="center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13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4" fontId="18" fillId="0" borderId="19" xfId="0" applyNumberFormat="1" applyFont="1" applyBorder="1" applyAlignment="1">
      <alignment horizontal="center" vertical="center" wrapText="1"/>
    </xf>
    <xf numFmtId="4" fontId="18" fillId="0" borderId="2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23" fillId="0" borderId="0" xfId="0" applyFont="1" applyAlignment="1">
      <alignment horizontal="right"/>
    </xf>
    <xf numFmtId="0" fontId="6" fillId="0" borderId="43" xfId="0" applyFont="1" applyBorder="1" applyAlignment="1">
      <alignment horizontal="left" vertical="top" wrapText="1"/>
    </xf>
    <xf numFmtId="0" fontId="6" fillId="0" borderId="45" xfId="0" applyFont="1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21" fillId="0" borderId="0" xfId="0" applyFont="1" applyAlignment="1"/>
    <xf numFmtId="0" fontId="0" fillId="0" borderId="0" xfId="0" applyAlignment="1"/>
    <xf numFmtId="0" fontId="6" fillId="0" borderId="34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6" fillId="0" borderId="51" xfId="0" applyFont="1" applyBorder="1" applyAlignment="1">
      <alignment horizontal="center" vertical="top" wrapText="1"/>
    </xf>
    <xf numFmtId="0" fontId="0" fillId="0" borderId="53" xfId="0" applyBorder="1" applyAlignment="1">
      <alignment horizontal="left" vertical="top" wrapText="1"/>
    </xf>
    <xf numFmtId="0" fontId="0" fillId="0" borderId="55" xfId="0" applyBorder="1" applyAlignment="1">
      <alignment horizontal="left" vertical="top" wrapText="1"/>
    </xf>
    <xf numFmtId="4" fontId="18" fillId="0" borderId="54" xfId="0" applyNumberFormat="1" applyFont="1" applyBorder="1" applyAlignment="1">
      <alignment horizontal="center" vertical="center" wrapText="1"/>
    </xf>
    <xf numFmtId="4" fontId="18" fillId="0" borderId="56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top" wrapText="1"/>
    </xf>
    <xf numFmtId="0" fontId="7" fillId="0" borderId="42" xfId="0" applyFont="1" applyBorder="1" applyAlignment="1">
      <alignment horizontal="center" vertical="top" wrapText="1"/>
    </xf>
    <xf numFmtId="0" fontId="7" fillId="0" borderId="61" xfId="0" applyFont="1" applyBorder="1" applyAlignment="1">
      <alignment horizontal="center" vertical="top" wrapText="1"/>
    </xf>
    <xf numFmtId="0" fontId="28" fillId="0" borderId="39" xfId="0" applyFont="1" applyBorder="1" applyAlignment="1">
      <alignment horizontal="center" vertical="top" wrapText="1"/>
    </xf>
    <xf numFmtId="0" fontId="28" fillId="0" borderId="4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4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3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5;&#1103;\&#1054;&#1090;&#1095;&#1077;&#1090;%20&#1079;&#1072;%202016%20&#1075;&#1086;&#1076;%20&#1064;&#1091;&#1088;&#1089;&#1082;&#1086;&#1083;%20&#1086;&#1073;&#1088;&#1072;&#1073;&#1086;&#1090;&#1072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урскол В 5"/>
      <sheetName val="Шурскол В 3"/>
      <sheetName val="Шурскол В 2"/>
      <sheetName val="Шурскол 12"/>
      <sheetName val="Шурскол 11"/>
      <sheetName val="Шурскол 10"/>
      <sheetName val="Шурскол 9"/>
      <sheetName val="Шурскол 8"/>
      <sheetName val="Шурскол 7"/>
      <sheetName val="Шурскол 6"/>
      <sheetName val="Шурскол 5"/>
      <sheetName val="Шурскол А 4"/>
      <sheetName val="Шурскол А 3"/>
      <sheetName val="Шурскол А 2"/>
      <sheetName val="Шурскол А 1"/>
      <sheetName val="Тариф Шурскол В-13,24"/>
      <sheetName val="Тариф Шурскол А-15,13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C5" t="str">
            <v>Отчёт о проделанной работе за 2016 год</v>
          </cell>
        </row>
        <row r="10">
          <cell r="D10" t="str">
            <v>январь- декабрь 2016 г., руб.</v>
          </cell>
        </row>
        <row r="11">
          <cell r="D11" t="str">
            <v>январь- декабрь 2016 г., руб.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topLeftCell="A10" workbookViewId="0">
      <selection activeCell="E20" sqref="E20"/>
    </sheetView>
  </sheetViews>
  <sheetFormatPr defaultRowHeight="15" x14ac:dyDescent="0.25"/>
  <cols>
    <col min="1" max="1" width="4.28515625" customWidth="1"/>
    <col min="2" max="2" width="12.28515625" customWidth="1"/>
    <col min="3" max="3" width="39" customWidth="1"/>
    <col min="4" max="4" width="60.7109375" customWidth="1"/>
    <col min="5" max="5" width="19.7109375" customWidth="1"/>
    <col min="7" max="8" width="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31</v>
      </c>
      <c r="E7" s="171"/>
    </row>
    <row r="8" spans="2:13" ht="15.75" x14ac:dyDescent="0.25">
      <c r="C8" s="31" t="s">
        <v>32</v>
      </c>
      <c r="D8" s="32" t="s">
        <v>33</v>
      </c>
      <c r="E8" s="30">
        <v>1180.0999999999999</v>
      </c>
    </row>
    <row r="9" spans="2:13" ht="15.75" x14ac:dyDescent="0.25">
      <c r="C9" s="31" t="s">
        <v>34</v>
      </c>
      <c r="D9" s="32" t="s">
        <v>35</v>
      </c>
      <c r="E9" s="30">
        <v>13.24</v>
      </c>
      <c r="I9" s="177" t="s">
        <v>36</v>
      </c>
      <c r="J9" s="177"/>
      <c r="K9">
        <v>13677.359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164128.31</v>
      </c>
      <c r="I10" s="178" t="s">
        <v>38</v>
      </c>
      <c r="J10" s="178"/>
      <c r="K10" s="37">
        <f>27408.9-13677.36+8967.9</f>
        <v>22699.440000000002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141428.87</v>
      </c>
      <c r="I11" s="38" t="s">
        <v>40</v>
      </c>
      <c r="J11" s="38"/>
      <c r="K11" s="29">
        <f>31157.24-15624.57+21213.88</f>
        <v>36746.550000000003</v>
      </c>
      <c r="L11" s="33"/>
    </row>
    <row r="12" spans="2:13" ht="19.5" thickBot="1" x14ac:dyDescent="0.35">
      <c r="C12" s="39"/>
      <c r="D12" s="40"/>
      <c r="I12" s="179" t="str">
        <f>D7</f>
        <v>с. Шурскол Квартал В, дом 5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x14ac:dyDescent="0.25">
      <c r="B14" s="172" t="s">
        <v>49</v>
      </c>
      <c r="C14" s="175" t="s">
        <v>10</v>
      </c>
      <c r="D14" s="176"/>
      <c r="E14" s="180">
        <v>15131.3</v>
      </c>
      <c r="F14" s="46">
        <v>1.24</v>
      </c>
      <c r="I14" s="47">
        <v>5</v>
      </c>
      <c r="J14" s="48">
        <v>42373</v>
      </c>
      <c r="K14" s="49" t="s">
        <v>50</v>
      </c>
      <c r="L14" s="50">
        <v>2</v>
      </c>
      <c r="M14" s="50"/>
    </row>
    <row r="15" spans="2:13" ht="33" customHeight="1" thickBot="1" x14ac:dyDescent="0.3">
      <c r="B15" s="174"/>
      <c r="C15" s="182" t="s">
        <v>51</v>
      </c>
      <c r="D15" s="183"/>
      <c r="E15" s="181"/>
      <c r="F15" s="51"/>
      <c r="I15" s="47">
        <v>11</v>
      </c>
      <c r="J15" s="48">
        <v>42377</v>
      </c>
      <c r="K15" s="49" t="s">
        <v>52</v>
      </c>
      <c r="L15" s="50">
        <v>9</v>
      </c>
      <c r="M15" s="50"/>
    </row>
    <row r="16" spans="2:13" ht="16.5" x14ac:dyDescent="0.25">
      <c r="B16" s="172" t="s">
        <v>53</v>
      </c>
      <c r="C16" s="175" t="s">
        <v>54</v>
      </c>
      <c r="D16" s="176"/>
      <c r="E16" s="52">
        <v>42831.35</v>
      </c>
      <c r="F16" s="53">
        <f>F17+F18+F19+F20+F21</f>
        <v>3.5100000000000002</v>
      </c>
      <c r="I16" s="47">
        <v>71</v>
      </c>
      <c r="J16" s="48">
        <v>42385</v>
      </c>
      <c r="K16" s="49" t="s">
        <v>55</v>
      </c>
      <c r="L16" s="50">
        <v>1</v>
      </c>
      <c r="M16" s="50"/>
    </row>
    <row r="17" spans="2:13" ht="45" x14ac:dyDescent="0.25">
      <c r="B17" s="173"/>
      <c r="C17" s="54" t="s">
        <v>56</v>
      </c>
      <c r="D17" s="55" t="s">
        <v>57</v>
      </c>
      <c r="E17" s="56">
        <v>14643.2</v>
      </c>
      <c r="F17" s="57">
        <v>1.2</v>
      </c>
      <c r="I17" s="47">
        <v>77</v>
      </c>
      <c r="J17" s="48">
        <v>42388</v>
      </c>
      <c r="K17" s="49" t="s">
        <v>58</v>
      </c>
      <c r="L17" s="50">
        <v>1</v>
      </c>
      <c r="M17" s="50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47">
        <v>103</v>
      </c>
      <c r="J18" s="48">
        <v>42390</v>
      </c>
      <c r="K18" s="49" t="s">
        <v>59</v>
      </c>
      <c r="L18" s="50">
        <v>1</v>
      </c>
      <c r="M18" s="50"/>
    </row>
    <row r="19" spans="2:13" ht="57" customHeight="1" x14ac:dyDescent="0.25">
      <c r="B19" s="173"/>
      <c r="C19" s="54" t="s">
        <v>14</v>
      </c>
      <c r="D19" s="58" t="s">
        <v>60</v>
      </c>
      <c r="E19" s="56">
        <v>15619.41</v>
      </c>
      <c r="F19" s="57">
        <v>1.28</v>
      </c>
      <c r="I19" s="47">
        <v>120</v>
      </c>
      <c r="J19" s="48">
        <v>42397</v>
      </c>
      <c r="K19" s="49" t="s">
        <v>61</v>
      </c>
      <c r="L19" s="50">
        <v>21</v>
      </c>
      <c r="M19" s="50"/>
    </row>
    <row r="20" spans="2:13" ht="45" x14ac:dyDescent="0.25">
      <c r="B20" s="173"/>
      <c r="C20" s="54" t="s">
        <v>15</v>
      </c>
      <c r="D20" s="58" t="s">
        <v>62</v>
      </c>
      <c r="E20" s="56">
        <v>7077.54</v>
      </c>
      <c r="F20" s="57">
        <v>0.57999999999999996</v>
      </c>
      <c r="I20" s="47">
        <v>231</v>
      </c>
      <c r="J20" s="48">
        <v>42409</v>
      </c>
      <c r="K20" s="49" t="s">
        <v>63</v>
      </c>
      <c r="L20" s="50">
        <v>1</v>
      </c>
      <c r="M20" s="50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5491.2</v>
      </c>
      <c r="F21" s="62">
        <v>0.45</v>
      </c>
      <c r="I21" s="47">
        <v>272</v>
      </c>
      <c r="J21" s="48">
        <v>42412</v>
      </c>
      <c r="K21" s="49" t="s">
        <v>65</v>
      </c>
      <c r="L21" s="50">
        <v>19</v>
      </c>
      <c r="M21" s="50"/>
    </row>
    <row r="22" spans="2:13" ht="44.25" customHeight="1" x14ac:dyDescent="0.25">
      <c r="B22" s="173">
        <v>3</v>
      </c>
      <c r="C22" s="185" t="s">
        <v>17</v>
      </c>
      <c r="D22" s="187" t="s">
        <v>66</v>
      </c>
      <c r="E22" s="180">
        <v>22574.93</v>
      </c>
      <c r="F22" s="51">
        <v>1.85</v>
      </c>
      <c r="I22" s="47">
        <v>308</v>
      </c>
      <c r="J22" s="48">
        <v>42417</v>
      </c>
      <c r="K22" s="49" t="s">
        <v>67</v>
      </c>
      <c r="L22" s="50">
        <v>2</v>
      </c>
      <c r="M22" s="50"/>
    </row>
    <row r="23" spans="2:13" ht="17.25" thickBot="1" x14ac:dyDescent="0.3">
      <c r="B23" s="173"/>
      <c r="C23" s="186"/>
      <c r="D23" s="188"/>
      <c r="E23" s="181"/>
      <c r="F23" s="26"/>
      <c r="I23" s="47">
        <v>309</v>
      </c>
      <c r="J23" s="48">
        <v>42417</v>
      </c>
      <c r="K23" s="49" t="s">
        <v>68</v>
      </c>
      <c r="L23" s="50">
        <v>2</v>
      </c>
      <c r="M23" s="50"/>
    </row>
    <row r="24" spans="2:13" ht="60.75" thickBot="1" x14ac:dyDescent="0.3">
      <c r="B24" s="63">
        <v>4</v>
      </c>
      <c r="C24" s="64" t="s">
        <v>19</v>
      </c>
      <c r="D24" s="65" t="s">
        <v>69</v>
      </c>
      <c r="E24" s="66">
        <v>12690.77</v>
      </c>
      <c r="F24" s="8">
        <v>1.04</v>
      </c>
      <c r="I24" s="47">
        <v>307</v>
      </c>
      <c r="J24" s="48">
        <v>42418</v>
      </c>
      <c r="K24" s="49" t="s">
        <v>70</v>
      </c>
      <c r="L24" s="50" t="s">
        <v>71</v>
      </c>
      <c r="M24" s="50"/>
    </row>
    <row r="25" spans="2:13" ht="60.75" thickBot="1" x14ac:dyDescent="0.3">
      <c r="B25" s="67">
        <v>5</v>
      </c>
      <c r="C25" s="68" t="s">
        <v>20</v>
      </c>
      <c r="D25" s="69" t="s">
        <v>72</v>
      </c>
      <c r="E25" s="70">
        <v>15497.38</v>
      </c>
      <c r="F25" s="8">
        <v>1.27</v>
      </c>
      <c r="I25" s="47" t="s">
        <v>73</v>
      </c>
      <c r="J25" s="48">
        <v>42457</v>
      </c>
      <c r="K25" s="49" t="s">
        <v>74</v>
      </c>
      <c r="L25" s="50"/>
      <c r="M25" s="50"/>
    </row>
    <row r="26" spans="2:13" ht="60.75" thickBot="1" x14ac:dyDescent="0.3">
      <c r="B26" s="63">
        <v>6</v>
      </c>
      <c r="C26" s="64" t="s">
        <v>21</v>
      </c>
      <c r="D26" s="65" t="s">
        <v>75</v>
      </c>
      <c r="E26" s="66">
        <v>32703.14</v>
      </c>
      <c r="F26" s="8">
        <v>2.68</v>
      </c>
      <c r="I26" s="47">
        <v>460</v>
      </c>
      <c r="J26" s="48">
        <v>42465</v>
      </c>
      <c r="K26" s="49" t="s">
        <v>76</v>
      </c>
      <c r="L26" s="50">
        <v>13</v>
      </c>
      <c r="M26" s="50"/>
    </row>
    <row r="27" spans="2:13" ht="17.25" thickBot="1" x14ac:dyDescent="0.3">
      <c r="B27" s="67"/>
      <c r="C27" s="71" t="s">
        <v>22</v>
      </c>
      <c r="D27" s="72"/>
      <c r="E27" s="70">
        <v>141428.87</v>
      </c>
      <c r="F27" s="8">
        <f>F14+F16+F22+F24+F25+F26</f>
        <v>11.59</v>
      </c>
      <c r="I27" s="73">
        <v>498</v>
      </c>
      <c r="J27" s="74">
        <v>42478</v>
      </c>
      <c r="K27" s="75" t="s">
        <v>77</v>
      </c>
      <c r="L27" s="76">
        <v>11</v>
      </c>
      <c r="M27" s="76"/>
    </row>
    <row r="28" spans="2:13" ht="17.25" thickBot="1" x14ac:dyDescent="0.3">
      <c r="B28" s="63">
        <v>7</v>
      </c>
      <c r="C28" s="64" t="s">
        <v>23</v>
      </c>
      <c r="D28" s="77" t="s">
        <v>78</v>
      </c>
      <c r="E28" s="66">
        <v>23365.98</v>
      </c>
      <c r="F28" s="8">
        <v>1.65</v>
      </c>
      <c r="I28" s="73">
        <v>505</v>
      </c>
      <c r="J28" s="74">
        <v>42479</v>
      </c>
      <c r="K28" s="75" t="s">
        <v>79</v>
      </c>
      <c r="L28" s="76">
        <v>2</v>
      </c>
      <c r="M28" s="76"/>
    </row>
    <row r="29" spans="2:13" ht="17.25" thickBot="1" x14ac:dyDescent="0.3">
      <c r="B29" s="78"/>
      <c r="C29" s="79" t="s">
        <v>80</v>
      </c>
      <c r="D29" s="80"/>
      <c r="E29" s="81">
        <v>164794.85</v>
      </c>
      <c r="F29" s="8">
        <f>F28+F27</f>
        <v>13.24</v>
      </c>
      <c r="I29" s="73">
        <v>480</v>
      </c>
      <c r="J29" s="74">
        <v>42471</v>
      </c>
      <c r="K29" s="75" t="s">
        <v>81</v>
      </c>
      <c r="L29" s="76">
        <v>4</v>
      </c>
      <c r="M29" s="76"/>
    </row>
    <row r="30" spans="2:13" x14ac:dyDescent="0.25">
      <c r="I30" s="73">
        <v>624</v>
      </c>
      <c r="J30" s="74">
        <v>42530</v>
      </c>
      <c r="K30" s="75" t="s">
        <v>63</v>
      </c>
      <c r="L30" s="76">
        <v>19</v>
      </c>
      <c r="M30" s="76"/>
    </row>
    <row r="31" spans="2:13" x14ac:dyDescent="0.25">
      <c r="B31" s="189" t="s">
        <v>82</v>
      </c>
      <c r="C31" s="189"/>
      <c r="D31" s="189"/>
      <c r="E31" s="82" t="s">
        <v>83</v>
      </c>
      <c r="F31" s="83"/>
      <c r="I31" s="73">
        <v>631</v>
      </c>
      <c r="J31" s="74">
        <v>42532</v>
      </c>
      <c r="K31" s="75" t="s">
        <v>84</v>
      </c>
      <c r="L31" s="76">
        <v>19</v>
      </c>
      <c r="M31" s="76"/>
    </row>
    <row r="32" spans="2:13" ht="18.75" x14ac:dyDescent="0.3">
      <c r="B32" s="190" t="s">
        <v>85</v>
      </c>
      <c r="C32" s="190"/>
      <c r="D32" s="190"/>
      <c r="E32" s="84">
        <v>36746.550000000003</v>
      </c>
      <c r="I32" s="73" t="s">
        <v>86</v>
      </c>
      <c r="J32" s="74">
        <v>42555</v>
      </c>
      <c r="K32" s="50" t="s">
        <v>87</v>
      </c>
      <c r="L32" s="76"/>
      <c r="M32" s="76"/>
    </row>
    <row r="33" spans="4:13" ht="15.75" x14ac:dyDescent="0.25">
      <c r="D33" s="184"/>
      <c r="E33" s="184"/>
      <c r="I33" s="85">
        <v>842</v>
      </c>
      <c r="J33" s="86">
        <v>42564</v>
      </c>
      <c r="K33" s="87" t="s">
        <v>59</v>
      </c>
      <c r="L33" s="87">
        <v>9</v>
      </c>
      <c r="M33" s="76"/>
    </row>
    <row r="34" spans="4:13" x14ac:dyDescent="0.25">
      <c r="I34" s="73">
        <v>798</v>
      </c>
      <c r="J34" s="74">
        <v>42568</v>
      </c>
      <c r="K34" s="75" t="s">
        <v>88</v>
      </c>
      <c r="L34" s="76">
        <v>18</v>
      </c>
      <c r="M34" s="76"/>
    </row>
    <row r="35" spans="4:13" x14ac:dyDescent="0.25">
      <c r="I35" s="73">
        <v>785</v>
      </c>
      <c r="J35" s="74">
        <v>42572</v>
      </c>
      <c r="K35" s="75" t="s">
        <v>61</v>
      </c>
      <c r="L35" s="76">
        <v>19</v>
      </c>
      <c r="M35" s="87"/>
    </row>
    <row r="36" spans="4:13" ht="15.75" x14ac:dyDescent="0.25">
      <c r="D36" s="184" t="s">
        <v>89</v>
      </c>
      <c r="E36" s="184"/>
      <c r="I36" s="85">
        <v>872</v>
      </c>
      <c r="J36" s="86">
        <v>42597</v>
      </c>
      <c r="K36" s="87" t="s">
        <v>90</v>
      </c>
      <c r="L36" s="87">
        <v>5</v>
      </c>
      <c r="M36" s="87"/>
    </row>
    <row r="37" spans="4:13" ht="15.75" x14ac:dyDescent="0.25">
      <c r="D37" s="88"/>
      <c r="E37" s="88"/>
      <c r="I37" s="85">
        <v>929</v>
      </c>
      <c r="J37" s="86">
        <v>42605</v>
      </c>
      <c r="K37" s="87" t="s">
        <v>91</v>
      </c>
      <c r="L37" s="87"/>
      <c r="M37" s="87"/>
    </row>
    <row r="38" spans="4:13" x14ac:dyDescent="0.25">
      <c r="I38" s="85">
        <v>1024</v>
      </c>
      <c r="J38" s="86">
        <v>42618</v>
      </c>
      <c r="K38" s="87" t="s">
        <v>630</v>
      </c>
      <c r="L38" s="87">
        <v>10.130000000000001</v>
      </c>
      <c r="M38" s="87"/>
    </row>
    <row r="39" spans="4:13" x14ac:dyDescent="0.25">
      <c r="I39" s="85">
        <v>1067</v>
      </c>
      <c r="J39" s="86">
        <v>42628</v>
      </c>
      <c r="K39" s="87" t="s">
        <v>61</v>
      </c>
      <c r="L39" s="87">
        <v>13</v>
      </c>
      <c r="M39" s="87">
        <v>500</v>
      </c>
    </row>
    <row r="40" spans="4:13" x14ac:dyDescent="0.25">
      <c r="I40" s="85">
        <v>1165</v>
      </c>
      <c r="J40" s="86">
        <v>42642</v>
      </c>
      <c r="K40" s="87" t="s">
        <v>61</v>
      </c>
      <c r="L40" s="87">
        <v>13</v>
      </c>
      <c r="M40" s="87">
        <v>300</v>
      </c>
    </row>
    <row r="41" spans="4:13" x14ac:dyDescent="0.25">
      <c r="I41" s="85"/>
      <c r="J41" s="86"/>
      <c r="K41" s="87" t="s">
        <v>92</v>
      </c>
      <c r="L41" s="87"/>
      <c r="M41" s="87"/>
    </row>
    <row r="42" spans="4:13" x14ac:dyDescent="0.25">
      <c r="I42" s="85">
        <v>1192</v>
      </c>
      <c r="J42" s="86">
        <v>42647</v>
      </c>
      <c r="K42" s="87" t="s">
        <v>93</v>
      </c>
      <c r="L42" s="87">
        <v>19</v>
      </c>
      <c r="M42" s="87"/>
    </row>
    <row r="43" spans="4:13" x14ac:dyDescent="0.25">
      <c r="I43" s="85"/>
      <c r="J43" s="86"/>
      <c r="K43" s="87" t="s">
        <v>94</v>
      </c>
      <c r="L43" s="87"/>
      <c r="M43" s="87"/>
    </row>
    <row r="44" spans="4:13" x14ac:dyDescent="0.25">
      <c r="I44" s="85">
        <v>1395</v>
      </c>
      <c r="J44" s="86">
        <v>42682</v>
      </c>
      <c r="K44" s="75" t="s">
        <v>95</v>
      </c>
      <c r="L44" s="87"/>
      <c r="M44" s="87"/>
    </row>
    <row r="45" spans="4:13" x14ac:dyDescent="0.25">
      <c r="I45" s="85">
        <v>1458</v>
      </c>
      <c r="J45" s="86">
        <v>42696</v>
      </c>
      <c r="K45" s="75" t="s">
        <v>96</v>
      </c>
      <c r="L45" s="76">
        <v>11</v>
      </c>
      <c r="M45" s="87"/>
    </row>
    <row r="46" spans="4:13" x14ac:dyDescent="0.25">
      <c r="I46" s="85"/>
      <c r="J46" s="87"/>
      <c r="K46" s="87" t="s">
        <v>97</v>
      </c>
      <c r="L46" s="87"/>
      <c r="M46" s="87"/>
    </row>
    <row r="47" spans="4:13" x14ac:dyDescent="0.25">
      <c r="I47" s="85">
        <v>1576</v>
      </c>
      <c r="J47" s="86">
        <v>42717</v>
      </c>
      <c r="K47" s="89" t="s">
        <v>61</v>
      </c>
      <c r="L47" s="87">
        <v>5</v>
      </c>
      <c r="M47" s="87"/>
    </row>
    <row r="48" spans="4:13" x14ac:dyDescent="0.25">
      <c r="I48" s="85">
        <v>1632</v>
      </c>
      <c r="J48" s="86">
        <v>42730</v>
      </c>
      <c r="K48" s="49" t="s">
        <v>98</v>
      </c>
      <c r="L48" s="87">
        <v>5</v>
      </c>
      <c r="M48" s="87"/>
    </row>
    <row r="49" spans="9:13" x14ac:dyDescent="0.25">
      <c r="I49" s="85">
        <v>1641</v>
      </c>
      <c r="J49" s="86">
        <v>42732</v>
      </c>
      <c r="K49" s="49" t="s">
        <v>67</v>
      </c>
      <c r="L49" s="87">
        <v>6</v>
      </c>
      <c r="M49" s="87"/>
    </row>
    <row r="50" spans="9:13" x14ac:dyDescent="0.25">
      <c r="I50" s="73">
        <v>1649</v>
      </c>
      <c r="J50" s="74">
        <v>42733</v>
      </c>
      <c r="K50" s="49" t="s">
        <v>99</v>
      </c>
      <c r="L50" s="76">
        <v>5</v>
      </c>
      <c r="M50" s="76"/>
    </row>
    <row r="51" spans="9:13" x14ac:dyDescent="0.25">
      <c r="I51" s="73">
        <v>1658</v>
      </c>
      <c r="J51" s="74">
        <v>42734</v>
      </c>
      <c r="K51" s="49" t="s">
        <v>100</v>
      </c>
      <c r="L51" s="76">
        <v>5</v>
      </c>
      <c r="M51" s="76"/>
    </row>
    <row r="52" spans="9:13" x14ac:dyDescent="0.25">
      <c r="I52" s="85"/>
      <c r="J52" s="87"/>
      <c r="K52" s="87" t="s">
        <v>101</v>
      </c>
      <c r="L52" s="87"/>
      <c r="M52" s="87"/>
    </row>
    <row r="53" spans="9:13" x14ac:dyDescent="0.25">
      <c r="I53" s="45"/>
      <c r="J53" s="90">
        <v>42686</v>
      </c>
      <c r="K53" s="49" t="s">
        <v>102</v>
      </c>
      <c r="L53" s="87" t="s">
        <v>103</v>
      </c>
      <c r="M53" s="45"/>
    </row>
    <row r="54" spans="9:13" x14ac:dyDescent="0.25">
      <c r="I54" s="87"/>
      <c r="J54" s="150"/>
      <c r="K54" s="151" t="s">
        <v>104</v>
      </c>
      <c r="L54" s="87" t="s">
        <v>105</v>
      </c>
      <c r="M54" s="45"/>
    </row>
    <row r="55" spans="9:13" ht="25.5" x14ac:dyDescent="0.25">
      <c r="I55" s="45"/>
      <c r="J55" s="152"/>
      <c r="K55" s="153" t="s">
        <v>572</v>
      </c>
      <c r="L55" s="154" t="s">
        <v>573</v>
      </c>
      <c r="M55" s="45"/>
    </row>
    <row r="56" spans="9:13" ht="60.75" x14ac:dyDescent="0.25">
      <c r="I56" s="45"/>
      <c r="J56" s="152"/>
      <c r="K56" s="155" t="s">
        <v>574</v>
      </c>
      <c r="L56" s="154" t="s">
        <v>575</v>
      </c>
      <c r="M56" s="45"/>
    </row>
    <row r="57" spans="9:13" ht="60.75" x14ac:dyDescent="0.25">
      <c r="I57" s="45"/>
      <c r="J57" s="152" t="s">
        <v>576</v>
      </c>
      <c r="K57" s="156" t="s">
        <v>577</v>
      </c>
      <c r="L57" s="157" t="s">
        <v>578</v>
      </c>
      <c r="M57" s="45"/>
    </row>
    <row r="58" spans="9:13" ht="45" x14ac:dyDescent="0.25">
      <c r="I58" s="45"/>
      <c r="J58" s="152" t="s">
        <v>579</v>
      </c>
      <c r="K58" s="158" t="s">
        <v>580</v>
      </c>
      <c r="L58" s="157" t="s">
        <v>578</v>
      </c>
      <c r="M58" s="45"/>
    </row>
    <row r="59" spans="9:13" ht="60.75" x14ac:dyDescent="0.25">
      <c r="I59" s="45"/>
      <c r="J59" s="152"/>
      <c r="K59" s="156" t="s">
        <v>581</v>
      </c>
      <c r="L59" s="157" t="s">
        <v>578</v>
      </c>
      <c r="M59" s="45"/>
    </row>
    <row r="60" spans="9:13" ht="15.75" x14ac:dyDescent="0.25">
      <c r="I60" s="45"/>
      <c r="J60" s="152"/>
      <c r="K60" s="156" t="s">
        <v>582</v>
      </c>
      <c r="L60" s="159" t="s">
        <v>583</v>
      </c>
      <c r="M60" s="45"/>
    </row>
    <row r="61" spans="9:13" ht="25.5" x14ac:dyDescent="0.25">
      <c r="I61" s="45"/>
      <c r="J61" s="152"/>
      <c r="K61" s="155" t="s">
        <v>584</v>
      </c>
      <c r="L61" s="154" t="s">
        <v>585</v>
      </c>
      <c r="M61" s="157"/>
    </row>
    <row r="62" spans="9:13" ht="38.25" x14ac:dyDescent="0.25">
      <c r="I62" s="45"/>
      <c r="J62" s="152"/>
      <c r="K62" s="156" t="s">
        <v>586</v>
      </c>
      <c r="L62" s="157" t="s">
        <v>587</v>
      </c>
      <c r="M62" s="159"/>
    </row>
    <row r="63" spans="9:13" ht="38.25" x14ac:dyDescent="0.25">
      <c r="I63" s="45"/>
      <c r="J63" s="152"/>
      <c r="K63" s="156" t="s">
        <v>588</v>
      </c>
      <c r="L63" s="157" t="s">
        <v>587</v>
      </c>
      <c r="M63" s="45"/>
    </row>
    <row r="64" spans="9:13" ht="25.5" x14ac:dyDescent="0.25">
      <c r="I64" s="45"/>
      <c r="J64" s="152"/>
      <c r="K64" s="155" t="s">
        <v>589</v>
      </c>
      <c r="L64" s="154" t="s">
        <v>590</v>
      </c>
      <c r="M64" s="45"/>
    </row>
    <row r="65" spans="9:13" ht="38.25" x14ac:dyDescent="0.25">
      <c r="I65" s="45"/>
      <c r="J65" s="152"/>
      <c r="K65" s="155" t="s">
        <v>591</v>
      </c>
      <c r="L65" s="154" t="s">
        <v>592</v>
      </c>
      <c r="M65" s="45"/>
    </row>
    <row r="66" spans="9:13" ht="31.5" x14ac:dyDescent="0.25">
      <c r="I66" s="45"/>
      <c r="J66" s="152">
        <v>42591</v>
      </c>
      <c r="K66" s="155" t="s">
        <v>593</v>
      </c>
      <c r="L66" s="154" t="s">
        <v>594</v>
      </c>
      <c r="M66" s="45"/>
    </row>
    <row r="67" spans="9:13" ht="41.25" x14ac:dyDescent="0.25">
      <c r="I67" s="45"/>
      <c r="J67" s="152"/>
      <c r="K67" s="155" t="s">
        <v>595</v>
      </c>
      <c r="L67" s="154" t="s">
        <v>596</v>
      </c>
      <c r="M67" s="45"/>
    </row>
    <row r="68" spans="9:13" ht="79.5" x14ac:dyDescent="0.25">
      <c r="I68" s="45"/>
      <c r="J68" s="152"/>
      <c r="K68" s="160" t="s">
        <v>597</v>
      </c>
      <c r="L68" s="157" t="s">
        <v>598</v>
      </c>
      <c r="M68" s="45"/>
    </row>
    <row r="69" spans="9:13" ht="15.75" x14ac:dyDescent="0.25">
      <c r="I69" s="45"/>
      <c r="J69" s="94"/>
      <c r="K69" s="155" t="s">
        <v>599</v>
      </c>
      <c r="L69" s="154" t="s">
        <v>600</v>
      </c>
      <c r="M69" s="45"/>
    </row>
    <row r="70" spans="9:13" x14ac:dyDescent="0.25">
      <c r="I70" s="45"/>
      <c r="J70" s="94"/>
      <c r="K70" s="161"/>
      <c r="L70" s="45"/>
      <c r="M70" s="45"/>
    </row>
    <row r="71" spans="9:13" x14ac:dyDescent="0.25">
      <c r="I71" s="45"/>
      <c r="J71" s="94"/>
      <c r="K71" s="45"/>
      <c r="L71" s="45"/>
      <c r="M71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I9:J9"/>
    <mergeCell ref="I10:J10"/>
    <mergeCell ref="I12:L12"/>
    <mergeCell ref="B14:B15"/>
    <mergeCell ref="C14:D14"/>
    <mergeCell ref="E14:E15"/>
    <mergeCell ref="C15:D15"/>
    <mergeCell ref="C5:D5"/>
    <mergeCell ref="C6:D6"/>
    <mergeCell ref="D7:E7"/>
    <mergeCell ref="B16:B21"/>
    <mergeCell ref="C16:D1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opLeftCell="E61" workbookViewId="0">
      <selection activeCell="N51" sqref="N51"/>
    </sheetView>
  </sheetViews>
  <sheetFormatPr defaultRowHeight="15" x14ac:dyDescent="0.25"/>
  <cols>
    <col min="1" max="1" width="4.28515625" customWidth="1"/>
    <col min="2" max="2" width="11.5703125" customWidth="1"/>
    <col min="3" max="3" width="39" customWidth="1"/>
    <col min="4" max="4" width="60.7109375" customWidth="1"/>
    <col min="5" max="5" width="19.7109375" customWidth="1"/>
    <col min="7" max="8" width="4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433</v>
      </c>
      <c r="E7" s="171"/>
    </row>
    <row r="8" spans="2:13" ht="15.75" x14ac:dyDescent="0.25">
      <c r="C8" s="31" t="s">
        <v>32</v>
      </c>
      <c r="D8" s="32" t="s">
        <v>33</v>
      </c>
      <c r="E8" s="30">
        <v>1135.5999999999999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15307.887999999999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183694.65599999999</v>
      </c>
      <c r="I10" s="178" t="s">
        <v>38</v>
      </c>
      <c r="J10" s="178"/>
      <c r="K10" s="37">
        <v>26986.6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156708.05599999998</v>
      </c>
      <c r="I11" s="38" t="s">
        <v>40</v>
      </c>
      <c r="J11" s="38"/>
      <c r="K11" s="29">
        <v>49076.36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6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76"/>
      <c r="E14" s="180">
        <v>35158.175999999999</v>
      </c>
      <c r="F14" s="46">
        <v>2.58</v>
      </c>
      <c r="I14" s="47" t="s">
        <v>434</v>
      </c>
      <c r="J14" s="48">
        <v>42403</v>
      </c>
      <c r="K14" s="49" t="s">
        <v>435</v>
      </c>
      <c r="L14" s="50"/>
      <c r="M14" s="50"/>
    </row>
    <row r="15" spans="2:13" ht="38.25" customHeight="1" thickBot="1" x14ac:dyDescent="0.3">
      <c r="B15" s="174"/>
      <c r="C15" s="198" t="s">
        <v>436</v>
      </c>
      <c r="D15" s="200"/>
      <c r="E15" s="181"/>
      <c r="F15" s="51"/>
      <c r="I15" s="47" t="s">
        <v>437</v>
      </c>
      <c r="J15" s="48">
        <v>42439</v>
      </c>
      <c r="K15" s="49" t="s">
        <v>351</v>
      </c>
      <c r="L15" s="50">
        <v>16</v>
      </c>
      <c r="M15" s="50">
        <v>400</v>
      </c>
    </row>
    <row r="16" spans="2:13" ht="16.5" customHeight="1" x14ac:dyDescent="0.25">
      <c r="B16" s="172" t="s">
        <v>53</v>
      </c>
      <c r="C16" s="175" t="s">
        <v>54</v>
      </c>
      <c r="D16" s="176"/>
      <c r="E16" s="52">
        <v>47831.471999999994</v>
      </c>
      <c r="F16" s="53">
        <f>F17+F18+F19+F20+F21</f>
        <v>3.5100000000000002</v>
      </c>
      <c r="I16" s="47" t="s">
        <v>438</v>
      </c>
      <c r="J16" s="48">
        <v>42502</v>
      </c>
      <c r="K16" s="49" t="s">
        <v>439</v>
      </c>
      <c r="L16" s="50">
        <v>13</v>
      </c>
      <c r="M16" s="50"/>
    </row>
    <row r="17" spans="2:13" ht="45" x14ac:dyDescent="0.25">
      <c r="B17" s="173"/>
      <c r="C17" s="54" t="s">
        <v>56</v>
      </c>
      <c r="D17" s="55" t="s">
        <v>57</v>
      </c>
      <c r="E17" s="56">
        <v>16352.639999999998</v>
      </c>
      <c r="F17" s="57">
        <v>1.2</v>
      </c>
      <c r="I17" s="47" t="s">
        <v>440</v>
      </c>
      <c r="J17" s="48">
        <v>42510</v>
      </c>
      <c r="K17" s="49" t="s">
        <v>441</v>
      </c>
      <c r="L17" s="50" t="s">
        <v>186</v>
      </c>
      <c r="M17" s="50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124"/>
      <c r="J18" s="45"/>
      <c r="K18" s="87" t="s">
        <v>442</v>
      </c>
      <c r="L18" s="45"/>
      <c r="M18" s="45"/>
    </row>
    <row r="19" spans="2:13" ht="57" customHeight="1" x14ac:dyDescent="0.25">
      <c r="B19" s="173"/>
      <c r="C19" s="54" t="s">
        <v>14</v>
      </c>
      <c r="D19" s="58" t="s">
        <v>60</v>
      </c>
      <c r="E19" s="56">
        <v>17442.815999999999</v>
      </c>
      <c r="F19" s="57">
        <v>1.28</v>
      </c>
      <c r="I19" s="47">
        <v>708</v>
      </c>
      <c r="J19" s="48">
        <v>42552</v>
      </c>
      <c r="K19" s="49" t="s">
        <v>244</v>
      </c>
      <c r="L19" s="50">
        <v>16</v>
      </c>
      <c r="M19" s="50"/>
    </row>
    <row r="20" spans="2:13" ht="45" x14ac:dyDescent="0.25">
      <c r="B20" s="173"/>
      <c r="C20" s="54" t="s">
        <v>15</v>
      </c>
      <c r="D20" s="58" t="s">
        <v>62</v>
      </c>
      <c r="E20" s="56">
        <v>7903.7759999999989</v>
      </c>
      <c r="F20" s="57">
        <v>0.57999999999999996</v>
      </c>
      <c r="I20" s="47" t="s">
        <v>443</v>
      </c>
      <c r="J20" s="48">
        <v>42555</v>
      </c>
      <c r="K20" s="49" t="s">
        <v>87</v>
      </c>
      <c r="L20" s="50">
        <v>6</v>
      </c>
      <c r="M20" s="50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6132.24</v>
      </c>
      <c r="F21" s="62">
        <v>0.45</v>
      </c>
      <c r="I21" s="47" t="s">
        <v>444</v>
      </c>
      <c r="J21" s="48">
        <v>42563</v>
      </c>
      <c r="K21" s="49" t="s">
        <v>445</v>
      </c>
      <c r="L21" s="50">
        <v>16</v>
      </c>
      <c r="M21" s="50"/>
    </row>
    <row r="22" spans="2:13" ht="44.25" customHeight="1" x14ac:dyDescent="0.25">
      <c r="B22" s="172">
        <v>3</v>
      </c>
      <c r="C22" s="185" t="s">
        <v>17</v>
      </c>
      <c r="D22" s="187" t="s">
        <v>66</v>
      </c>
      <c r="E22" s="180">
        <v>32705.279999999995</v>
      </c>
      <c r="F22" s="51">
        <v>2.4</v>
      </c>
      <c r="I22" s="47">
        <v>765</v>
      </c>
      <c r="J22" s="48">
        <v>42566</v>
      </c>
      <c r="K22" s="50" t="s">
        <v>446</v>
      </c>
      <c r="L22" s="50">
        <v>11</v>
      </c>
      <c r="M22" s="50"/>
    </row>
    <row r="23" spans="2:13" ht="17.25" thickBot="1" x14ac:dyDescent="0.3">
      <c r="B23" s="174"/>
      <c r="C23" s="186"/>
      <c r="D23" s="188"/>
      <c r="E23" s="181"/>
      <c r="F23" s="26"/>
      <c r="I23" s="47">
        <v>831</v>
      </c>
      <c r="J23" s="48">
        <v>42585</v>
      </c>
      <c r="K23" s="49" t="s">
        <v>447</v>
      </c>
      <c r="L23" s="50">
        <v>10</v>
      </c>
      <c r="M23" s="50"/>
    </row>
    <row r="24" spans="2:13" ht="60.75" thickBot="1" x14ac:dyDescent="0.3">
      <c r="B24" s="139">
        <v>4</v>
      </c>
      <c r="C24" s="64" t="s">
        <v>19</v>
      </c>
      <c r="D24" s="65" t="s">
        <v>69</v>
      </c>
      <c r="E24" s="66">
        <v>14172.287999999999</v>
      </c>
      <c r="F24" s="8">
        <v>1.04</v>
      </c>
      <c r="I24" s="47" t="s">
        <v>448</v>
      </c>
      <c r="J24" s="48">
        <v>42592</v>
      </c>
      <c r="K24" s="49" t="s">
        <v>449</v>
      </c>
      <c r="L24" s="50"/>
      <c r="M24" s="50"/>
    </row>
    <row r="25" spans="2:13" ht="60.75" thickBot="1" x14ac:dyDescent="0.3">
      <c r="B25" s="107">
        <v>5</v>
      </c>
      <c r="C25" s="68" t="s">
        <v>20</v>
      </c>
      <c r="D25" s="69" t="s">
        <v>72</v>
      </c>
      <c r="E25" s="70">
        <v>17306.543999999998</v>
      </c>
      <c r="F25" s="8">
        <v>1.27</v>
      </c>
      <c r="I25" s="73" t="s">
        <v>450</v>
      </c>
      <c r="J25" s="74">
        <v>42638</v>
      </c>
      <c r="K25" s="89" t="s">
        <v>451</v>
      </c>
      <c r="L25" s="76">
        <v>2</v>
      </c>
      <c r="M25" s="76"/>
    </row>
    <row r="26" spans="2:13" ht="60.75" thickBot="1" x14ac:dyDescent="0.3">
      <c r="B26" s="139">
        <v>6</v>
      </c>
      <c r="C26" s="64" t="s">
        <v>21</v>
      </c>
      <c r="D26" s="65" t="s">
        <v>75</v>
      </c>
      <c r="E26" s="66">
        <v>36520.896000000001</v>
      </c>
      <c r="F26" s="8">
        <v>2.68</v>
      </c>
      <c r="I26" s="73" t="s">
        <v>452</v>
      </c>
      <c r="J26" s="74">
        <v>42639</v>
      </c>
      <c r="K26" s="89" t="s">
        <v>451</v>
      </c>
      <c r="L26" s="76">
        <v>2</v>
      </c>
      <c r="M26" s="76"/>
    </row>
    <row r="27" spans="2:13" ht="17.25" thickBot="1" x14ac:dyDescent="0.3">
      <c r="B27" s="107"/>
      <c r="C27" s="71" t="s">
        <v>22</v>
      </c>
      <c r="D27" s="72"/>
      <c r="E27" s="70">
        <v>183694.65599999999</v>
      </c>
      <c r="F27" s="8">
        <f>F14+F16+F22+F24+F25+F26</f>
        <v>13.48</v>
      </c>
      <c r="I27" s="73" t="s">
        <v>453</v>
      </c>
      <c r="J27" s="74">
        <v>42632</v>
      </c>
      <c r="K27" s="49" t="s">
        <v>454</v>
      </c>
      <c r="L27" s="76">
        <v>15</v>
      </c>
      <c r="M27" s="76">
        <v>500</v>
      </c>
    </row>
    <row r="28" spans="2:13" ht="17.25" thickBot="1" x14ac:dyDescent="0.3">
      <c r="B28" s="139">
        <v>7</v>
      </c>
      <c r="C28" s="64" t="s">
        <v>23</v>
      </c>
      <c r="D28" s="77" t="s">
        <v>78</v>
      </c>
      <c r="E28" s="66">
        <v>22484.879999999997</v>
      </c>
      <c r="F28" s="8">
        <v>1.65</v>
      </c>
      <c r="I28" s="73">
        <v>1078</v>
      </c>
      <c r="J28" s="74">
        <v>42632</v>
      </c>
      <c r="K28" s="49" t="s">
        <v>311</v>
      </c>
      <c r="L28" s="76">
        <v>15</v>
      </c>
      <c r="M28" s="76">
        <v>300</v>
      </c>
    </row>
    <row r="29" spans="2:13" ht="17.25" thickBot="1" x14ac:dyDescent="0.3">
      <c r="B29" s="78"/>
      <c r="C29" s="79" t="s">
        <v>80</v>
      </c>
      <c r="D29" s="80"/>
      <c r="E29" s="81">
        <v>206179.53599999999</v>
      </c>
      <c r="F29" s="8">
        <f>F28+F27</f>
        <v>15.13</v>
      </c>
      <c r="I29" s="73">
        <v>1073</v>
      </c>
      <c r="J29" s="74">
        <v>42632</v>
      </c>
      <c r="K29" s="76" t="s">
        <v>296</v>
      </c>
      <c r="L29" s="76">
        <v>6</v>
      </c>
      <c r="M29" s="76">
        <v>500</v>
      </c>
    </row>
    <row r="30" spans="2:13" x14ac:dyDescent="0.25">
      <c r="I30" s="124"/>
      <c r="J30" s="45"/>
      <c r="K30" s="87" t="s">
        <v>297</v>
      </c>
      <c r="L30" s="45"/>
      <c r="M30" s="45"/>
    </row>
    <row r="31" spans="2:13" x14ac:dyDescent="0.25">
      <c r="B31" s="189" t="s">
        <v>82</v>
      </c>
      <c r="C31" s="189"/>
      <c r="D31" s="189"/>
      <c r="E31" s="82">
        <v>1.7</v>
      </c>
      <c r="F31" s="83"/>
      <c r="I31" s="124"/>
      <c r="J31" s="45"/>
      <c r="K31" s="87" t="s">
        <v>154</v>
      </c>
      <c r="L31" s="45"/>
      <c r="M31" s="45"/>
    </row>
    <row r="32" spans="2:13" ht="18.75" x14ac:dyDescent="0.3">
      <c r="B32" s="190" t="s">
        <v>85</v>
      </c>
      <c r="C32" s="190"/>
      <c r="D32" s="190"/>
      <c r="E32" s="140">
        <v>49076.36</v>
      </c>
      <c r="I32" s="73">
        <v>1364</v>
      </c>
      <c r="J32" s="74">
        <v>42675</v>
      </c>
      <c r="K32" s="76" t="s">
        <v>455</v>
      </c>
      <c r="L32" s="76">
        <v>15</v>
      </c>
      <c r="M32" s="76"/>
    </row>
    <row r="33" spans="4:13" ht="15.75" x14ac:dyDescent="0.25">
      <c r="D33" s="184"/>
      <c r="E33" s="184"/>
      <c r="I33" s="73">
        <v>1436</v>
      </c>
      <c r="J33" s="74">
        <v>42689</v>
      </c>
      <c r="K33" s="76" t="s">
        <v>456</v>
      </c>
      <c r="L33" s="76">
        <v>13</v>
      </c>
      <c r="M33" s="76"/>
    </row>
    <row r="34" spans="4:13" x14ac:dyDescent="0.25">
      <c r="I34" s="73">
        <v>1459</v>
      </c>
      <c r="J34" s="74">
        <v>42695</v>
      </c>
      <c r="K34" s="76" t="s">
        <v>457</v>
      </c>
      <c r="L34" s="76">
        <v>17</v>
      </c>
      <c r="M34" s="76"/>
    </row>
    <row r="35" spans="4:13" x14ac:dyDescent="0.25">
      <c r="I35" s="73">
        <v>1465</v>
      </c>
      <c r="J35" s="74">
        <v>42696</v>
      </c>
      <c r="K35" s="76" t="s">
        <v>458</v>
      </c>
      <c r="L35" s="76">
        <v>1</v>
      </c>
      <c r="M35" s="76"/>
    </row>
    <row r="36" spans="4:13" ht="15.75" x14ac:dyDescent="0.25">
      <c r="D36" s="184" t="s">
        <v>89</v>
      </c>
      <c r="E36" s="184"/>
      <c r="I36" s="73">
        <v>1508</v>
      </c>
      <c r="J36" s="74">
        <v>42699</v>
      </c>
      <c r="K36" s="76" t="s">
        <v>459</v>
      </c>
      <c r="L36" s="76">
        <v>8</v>
      </c>
      <c r="M36" s="76"/>
    </row>
    <row r="37" spans="4:13" x14ac:dyDescent="0.25">
      <c r="I37" s="73">
        <v>1482</v>
      </c>
      <c r="J37" s="74">
        <v>42700</v>
      </c>
      <c r="K37" s="76" t="s">
        <v>460</v>
      </c>
      <c r="L37" s="76"/>
      <c r="M37" s="76"/>
    </row>
    <row r="38" spans="4:13" x14ac:dyDescent="0.25">
      <c r="I38" s="73">
        <v>1517</v>
      </c>
      <c r="J38" s="74">
        <v>42704</v>
      </c>
      <c r="K38" s="76" t="s">
        <v>458</v>
      </c>
      <c r="L38" s="76">
        <v>1</v>
      </c>
      <c r="M38" s="76"/>
    </row>
    <row r="39" spans="4:13" x14ac:dyDescent="0.25">
      <c r="I39" s="73"/>
      <c r="J39" s="76"/>
      <c r="K39" s="76" t="s">
        <v>97</v>
      </c>
      <c r="L39" s="76"/>
      <c r="M39" s="76"/>
    </row>
    <row r="40" spans="4:13" x14ac:dyDescent="0.25">
      <c r="I40" s="73" t="s">
        <v>461</v>
      </c>
      <c r="J40" s="74">
        <v>42705</v>
      </c>
      <c r="K40" s="76" t="s">
        <v>462</v>
      </c>
      <c r="L40" s="76">
        <v>16</v>
      </c>
      <c r="M40" s="76"/>
    </row>
    <row r="41" spans="4:13" x14ac:dyDescent="0.25">
      <c r="I41" s="73">
        <v>1602</v>
      </c>
      <c r="J41" s="74">
        <v>42721</v>
      </c>
      <c r="K41" s="76" t="s">
        <v>463</v>
      </c>
      <c r="L41" s="76">
        <v>15.18</v>
      </c>
      <c r="M41" s="76"/>
    </row>
    <row r="42" spans="4:13" x14ac:dyDescent="0.25">
      <c r="I42" s="73">
        <v>1603</v>
      </c>
      <c r="J42" s="74">
        <v>42721</v>
      </c>
      <c r="K42" s="76" t="s">
        <v>464</v>
      </c>
      <c r="L42" s="76">
        <v>15</v>
      </c>
      <c r="M42" s="76"/>
    </row>
    <row r="43" spans="4:13" x14ac:dyDescent="0.25">
      <c r="I43" s="73">
        <v>1615</v>
      </c>
      <c r="J43" s="74">
        <v>42723</v>
      </c>
      <c r="K43" s="76" t="s">
        <v>465</v>
      </c>
      <c r="L43" s="76">
        <v>5</v>
      </c>
      <c r="M43" s="76"/>
    </row>
    <row r="44" spans="4:13" x14ac:dyDescent="0.25">
      <c r="I44" s="73" t="s">
        <v>466</v>
      </c>
      <c r="J44" s="74">
        <v>42727</v>
      </c>
      <c r="K44" s="76" t="s">
        <v>467</v>
      </c>
      <c r="L44" s="76">
        <v>16</v>
      </c>
      <c r="M44" s="76"/>
    </row>
    <row r="45" spans="4:13" x14ac:dyDescent="0.25">
      <c r="I45" s="73" t="s">
        <v>468</v>
      </c>
      <c r="J45" s="74">
        <v>42730</v>
      </c>
      <c r="K45" s="76" t="s">
        <v>469</v>
      </c>
      <c r="L45" s="76">
        <v>15</v>
      </c>
      <c r="M45" s="76">
        <v>300</v>
      </c>
    </row>
    <row r="46" spans="4:13" x14ac:dyDescent="0.25">
      <c r="I46" s="73">
        <v>1642</v>
      </c>
      <c r="J46" s="74">
        <v>42732</v>
      </c>
      <c r="K46" s="76" t="s">
        <v>470</v>
      </c>
      <c r="L46" s="76">
        <v>8</v>
      </c>
      <c r="M46" s="76"/>
    </row>
    <row r="47" spans="4:13" x14ac:dyDescent="0.25">
      <c r="I47" s="73">
        <v>1645</v>
      </c>
      <c r="J47" s="74">
        <v>42733</v>
      </c>
      <c r="K47" s="76" t="s">
        <v>213</v>
      </c>
      <c r="L47" s="76">
        <v>12</v>
      </c>
      <c r="M47" s="76"/>
    </row>
    <row r="48" spans="4:13" x14ac:dyDescent="0.25">
      <c r="I48" s="45"/>
      <c r="J48" s="90">
        <v>42683</v>
      </c>
      <c r="K48" s="49" t="s">
        <v>102</v>
      </c>
      <c r="L48" s="87" t="s">
        <v>103</v>
      </c>
      <c r="M48" s="45"/>
    </row>
    <row r="49" spans="9:13" ht="45" x14ac:dyDescent="0.25">
      <c r="I49" s="45"/>
      <c r="J49" s="90">
        <v>42514</v>
      </c>
      <c r="K49" s="94" t="s">
        <v>471</v>
      </c>
      <c r="L49" s="106">
        <v>11000</v>
      </c>
    </row>
    <row r="50" spans="9:13" x14ac:dyDescent="0.25">
      <c r="I50" s="87"/>
      <c r="J50" s="150"/>
      <c r="K50" s="151" t="s">
        <v>104</v>
      </c>
      <c r="L50" s="87" t="s">
        <v>105</v>
      </c>
      <c r="M50" s="45"/>
    </row>
    <row r="51" spans="9:13" ht="25.5" x14ac:dyDescent="0.25">
      <c r="I51" s="45"/>
      <c r="J51" s="152"/>
      <c r="K51" s="153" t="s">
        <v>572</v>
      </c>
      <c r="L51" s="154" t="s">
        <v>573</v>
      </c>
      <c r="M51" s="45"/>
    </row>
    <row r="52" spans="9:13" ht="60.75" x14ac:dyDescent="0.25">
      <c r="I52" s="45"/>
      <c r="J52" s="152"/>
      <c r="K52" s="155" t="s">
        <v>574</v>
      </c>
      <c r="L52" s="154" t="s">
        <v>575</v>
      </c>
      <c r="M52" s="45"/>
    </row>
    <row r="53" spans="9:13" ht="60.75" x14ac:dyDescent="0.25">
      <c r="I53" s="45"/>
      <c r="J53" s="152" t="s">
        <v>576</v>
      </c>
      <c r="K53" s="156" t="s">
        <v>577</v>
      </c>
      <c r="L53" s="157" t="s">
        <v>578</v>
      </c>
      <c r="M53" s="45"/>
    </row>
    <row r="54" spans="9:13" ht="45" x14ac:dyDescent="0.25">
      <c r="I54" s="45"/>
      <c r="J54" s="152" t="s">
        <v>579</v>
      </c>
      <c r="K54" s="158" t="s">
        <v>580</v>
      </c>
      <c r="L54" s="157" t="s">
        <v>578</v>
      </c>
      <c r="M54" s="45"/>
    </row>
    <row r="55" spans="9:13" ht="60.75" x14ac:dyDescent="0.25">
      <c r="I55" s="45"/>
      <c r="J55" s="152"/>
      <c r="K55" s="156" t="s">
        <v>581</v>
      </c>
      <c r="L55" s="157" t="s">
        <v>578</v>
      </c>
      <c r="M55" s="45"/>
    </row>
    <row r="56" spans="9:13" ht="15.75" x14ac:dyDescent="0.25">
      <c r="I56" s="45"/>
      <c r="J56" s="152"/>
      <c r="K56" s="156" t="s">
        <v>582</v>
      </c>
      <c r="L56" s="159" t="s">
        <v>583</v>
      </c>
      <c r="M56" s="45"/>
    </row>
    <row r="57" spans="9:13" ht="25.5" x14ac:dyDescent="0.25">
      <c r="I57" s="45"/>
      <c r="J57" s="152"/>
      <c r="K57" s="155" t="s">
        <v>584</v>
      </c>
      <c r="L57" s="154" t="s">
        <v>585</v>
      </c>
      <c r="M57" s="157"/>
    </row>
    <row r="58" spans="9:13" ht="38.25" x14ac:dyDescent="0.25">
      <c r="I58" s="45"/>
      <c r="J58" s="152"/>
      <c r="K58" s="156" t="s">
        <v>586</v>
      </c>
      <c r="L58" s="157" t="s">
        <v>587</v>
      </c>
      <c r="M58" s="159"/>
    </row>
    <row r="59" spans="9:13" ht="38.25" x14ac:dyDescent="0.25">
      <c r="I59" s="45"/>
      <c r="J59" s="152"/>
      <c r="K59" s="156" t="s">
        <v>588</v>
      </c>
      <c r="L59" s="157" t="s">
        <v>587</v>
      </c>
      <c r="M59" s="45"/>
    </row>
    <row r="60" spans="9:13" ht="25.5" x14ac:dyDescent="0.25">
      <c r="I60" s="45"/>
      <c r="J60" s="152"/>
      <c r="K60" s="155" t="s">
        <v>589</v>
      </c>
      <c r="L60" s="154" t="s">
        <v>590</v>
      </c>
      <c r="M60" s="45"/>
    </row>
    <row r="61" spans="9:13" ht="38.25" x14ac:dyDescent="0.25">
      <c r="I61" s="45"/>
      <c r="J61" s="152"/>
      <c r="K61" s="155" t="s">
        <v>591</v>
      </c>
      <c r="L61" s="154" t="s">
        <v>592</v>
      </c>
      <c r="M61" s="45"/>
    </row>
    <row r="62" spans="9:13" ht="31.5" x14ac:dyDescent="0.25">
      <c r="I62" s="45"/>
      <c r="J62" s="152">
        <v>42591</v>
      </c>
      <c r="K62" s="155" t="s">
        <v>593</v>
      </c>
      <c r="L62" s="154" t="s">
        <v>594</v>
      </c>
      <c r="M62" s="45"/>
    </row>
    <row r="63" spans="9:13" ht="41.25" x14ac:dyDescent="0.25">
      <c r="I63" s="45"/>
      <c r="J63" s="152"/>
      <c r="K63" s="155" t="s">
        <v>595</v>
      </c>
      <c r="L63" s="154" t="s">
        <v>596</v>
      </c>
      <c r="M63" s="45"/>
    </row>
    <row r="64" spans="9:13" ht="79.5" x14ac:dyDescent="0.25">
      <c r="I64" s="45"/>
      <c r="J64" s="152"/>
      <c r="K64" s="160" t="s">
        <v>597</v>
      </c>
      <c r="L64" s="157" t="s">
        <v>598</v>
      </c>
      <c r="M64" s="45"/>
    </row>
    <row r="65" spans="9:13" ht="15.75" x14ac:dyDescent="0.25">
      <c r="I65" s="45"/>
      <c r="J65" s="94"/>
      <c r="K65" s="155" t="s">
        <v>599</v>
      </c>
      <c r="L65" s="154" t="s">
        <v>600</v>
      </c>
      <c r="M65" s="45"/>
    </row>
    <row r="66" spans="9:13" x14ac:dyDescent="0.25">
      <c r="I66" s="45"/>
      <c r="J66" s="94"/>
      <c r="K66" s="161"/>
      <c r="L66" s="45"/>
      <c r="M66" s="45"/>
    </row>
    <row r="67" spans="9:13" x14ac:dyDescent="0.25">
      <c r="I67" s="45"/>
      <c r="J67" s="94"/>
      <c r="K67" s="45"/>
      <c r="L67" s="45"/>
      <c r="M67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topLeftCell="E55" workbookViewId="0">
      <selection activeCell="I14" sqref="I14:M57"/>
    </sheetView>
  </sheetViews>
  <sheetFormatPr defaultRowHeight="15" x14ac:dyDescent="0.25"/>
  <cols>
    <col min="1" max="1" width="4.28515625" customWidth="1"/>
    <col min="2" max="2" width="13.42578125" customWidth="1"/>
    <col min="3" max="3" width="39" customWidth="1"/>
    <col min="4" max="4" width="60.7109375" customWidth="1"/>
    <col min="5" max="5" width="19.7109375" customWidth="1"/>
    <col min="7" max="8" width="4.140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140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140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140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140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140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140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140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140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140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140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140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140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140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140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140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140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140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140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140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140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140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140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140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140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140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140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140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140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140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140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140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140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140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140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140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140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140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140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140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140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140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140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140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140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140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140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140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140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140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140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140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140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140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140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140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140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140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140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140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140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140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140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140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472</v>
      </c>
      <c r="E7" s="171"/>
    </row>
    <row r="8" spans="2:13" ht="15.75" x14ac:dyDescent="0.25">
      <c r="C8" s="31" t="s">
        <v>32</v>
      </c>
      <c r="D8" s="32" t="s">
        <v>33</v>
      </c>
      <c r="E8" s="30">
        <v>1128.8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15216.224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182594.68799999999</v>
      </c>
      <c r="I10" s="178" t="s">
        <v>38</v>
      </c>
      <c r="J10" s="178"/>
      <c r="K10" s="37">
        <v>41426.840000000004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141167.848</v>
      </c>
      <c r="I11" s="38" t="s">
        <v>40</v>
      </c>
      <c r="J11" s="38"/>
      <c r="K11" s="29">
        <v>91688.54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 , дом 5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76"/>
      <c r="E14" s="180">
        <v>34947.647999999994</v>
      </c>
      <c r="F14" s="46">
        <v>2.58</v>
      </c>
      <c r="I14" s="47">
        <v>57</v>
      </c>
      <c r="J14" s="48">
        <v>42383</v>
      </c>
      <c r="K14" s="89" t="s">
        <v>473</v>
      </c>
      <c r="L14" s="50">
        <v>9</v>
      </c>
      <c r="M14" s="50"/>
    </row>
    <row r="15" spans="2:13" ht="17.25" customHeight="1" thickBot="1" x14ac:dyDescent="0.3">
      <c r="B15" s="174"/>
      <c r="C15" s="198" t="s">
        <v>474</v>
      </c>
      <c r="D15" s="200"/>
      <c r="E15" s="181"/>
      <c r="F15" s="51"/>
      <c r="I15" s="47" t="s">
        <v>475</v>
      </c>
      <c r="J15" s="48">
        <v>42403</v>
      </c>
      <c r="K15" s="49" t="s">
        <v>435</v>
      </c>
      <c r="L15" s="50"/>
      <c r="M15" s="50"/>
    </row>
    <row r="16" spans="2:13" ht="16.5" customHeight="1" x14ac:dyDescent="0.25">
      <c r="B16" s="172" t="s">
        <v>53</v>
      </c>
      <c r="C16" s="175" t="s">
        <v>54</v>
      </c>
      <c r="D16" s="176"/>
      <c r="E16" s="52">
        <v>47545.05599999999</v>
      </c>
      <c r="F16" s="53">
        <f>F17+F18+F19+F20+F21</f>
        <v>3.5100000000000002</v>
      </c>
      <c r="I16" s="47">
        <v>470</v>
      </c>
      <c r="J16" s="48">
        <v>42467</v>
      </c>
      <c r="K16" s="49" t="s">
        <v>476</v>
      </c>
      <c r="L16" s="50">
        <v>5</v>
      </c>
      <c r="M16" s="50"/>
    </row>
    <row r="17" spans="2:13" ht="45" x14ac:dyDescent="0.25">
      <c r="B17" s="173"/>
      <c r="C17" s="54" t="s">
        <v>56</v>
      </c>
      <c r="D17" s="55" t="s">
        <v>57</v>
      </c>
      <c r="E17" s="56">
        <v>16254.719999999998</v>
      </c>
      <c r="F17" s="57">
        <v>1.2</v>
      </c>
      <c r="I17" s="47">
        <v>471</v>
      </c>
      <c r="J17" s="48">
        <v>42467</v>
      </c>
      <c r="K17" s="49" t="s">
        <v>477</v>
      </c>
      <c r="L17" s="50">
        <v>17</v>
      </c>
      <c r="M17" s="50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47" t="s">
        <v>478</v>
      </c>
      <c r="J18" s="48">
        <v>42538</v>
      </c>
      <c r="K18" s="49" t="s">
        <v>479</v>
      </c>
      <c r="L18" s="50"/>
      <c r="M18" s="50"/>
    </row>
    <row r="19" spans="2:13" ht="57" customHeight="1" x14ac:dyDescent="0.25">
      <c r="B19" s="173"/>
      <c r="C19" s="54" t="s">
        <v>14</v>
      </c>
      <c r="D19" s="58" t="s">
        <v>60</v>
      </c>
      <c r="E19" s="56">
        <v>17338.367999999999</v>
      </c>
      <c r="F19" s="57">
        <v>1.28</v>
      </c>
      <c r="I19" s="47" t="s">
        <v>480</v>
      </c>
      <c r="J19" s="48">
        <v>42543</v>
      </c>
      <c r="K19" s="49" t="s">
        <v>481</v>
      </c>
      <c r="L19" s="50">
        <v>1</v>
      </c>
      <c r="M19" s="50"/>
    </row>
    <row r="20" spans="2:13" ht="45" x14ac:dyDescent="0.25">
      <c r="B20" s="173"/>
      <c r="C20" s="54" t="s">
        <v>15</v>
      </c>
      <c r="D20" s="58" t="s">
        <v>62</v>
      </c>
      <c r="E20" s="56">
        <v>7856.4479999999985</v>
      </c>
      <c r="F20" s="57">
        <v>0.57999999999999996</v>
      </c>
      <c r="I20" s="47" t="s">
        <v>482</v>
      </c>
      <c r="J20" s="48">
        <v>42555</v>
      </c>
      <c r="K20" s="49" t="s">
        <v>422</v>
      </c>
      <c r="L20" s="50"/>
      <c r="M20" s="50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6095.5199999999995</v>
      </c>
      <c r="F21" s="62">
        <v>0.45</v>
      </c>
      <c r="I21" s="47" t="s">
        <v>483</v>
      </c>
      <c r="J21" s="48">
        <v>42567</v>
      </c>
      <c r="K21" s="50" t="s">
        <v>484</v>
      </c>
      <c r="L21" s="50">
        <v>3</v>
      </c>
      <c r="M21" s="50"/>
    </row>
    <row r="22" spans="2:13" ht="44.25" customHeight="1" x14ac:dyDescent="0.25">
      <c r="B22" s="172">
        <v>3</v>
      </c>
      <c r="C22" s="185" t="s">
        <v>17</v>
      </c>
      <c r="D22" s="187" t="s">
        <v>66</v>
      </c>
      <c r="E22" s="180">
        <v>32509.439999999995</v>
      </c>
      <c r="F22" s="51">
        <v>2.4</v>
      </c>
      <c r="I22" s="47">
        <v>767</v>
      </c>
      <c r="J22" s="48">
        <v>42569</v>
      </c>
      <c r="K22" s="49" t="s">
        <v>485</v>
      </c>
      <c r="L22" s="50">
        <v>3</v>
      </c>
      <c r="M22" s="50"/>
    </row>
    <row r="23" spans="2:13" ht="17.25" thickBot="1" x14ac:dyDescent="0.3">
      <c r="B23" s="174"/>
      <c r="C23" s="186"/>
      <c r="D23" s="188"/>
      <c r="E23" s="181"/>
      <c r="F23" s="26"/>
      <c r="I23" s="47">
        <v>810</v>
      </c>
      <c r="J23" s="48">
        <v>42579</v>
      </c>
      <c r="K23" s="49" t="s">
        <v>486</v>
      </c>
      <c r="L23" s="50">
        <v>9.1300000000000008</v>
      </c>
      <c r="M23" s="50"/>
    </row>
    <row r="24" spans="2:13" ht="60.75" thickBot="1" x14ac:dyDescent="0.3">
      <c r="B24" s="63">
        <v>4</v>
      </c>
      <c r="C24" s="64" t="s">
        <v>19</v>
      </c>
      <c r="D24" s="65" t="s">
        <v>69</v>
      </c>
      <c r="E24" s="66">
        <v>14087.423999999999</v>
      </c>
      <c r="F24" s="8">
        <v>1.04</v>
      </c>
      <c r="I24" s="47">
        <v>855</v>
      </c>
      <c r="J24" s="48">
        <v>42593</v>
      </c>
      <c r="K24" s="50" t="s">
        <v>487</v>
      </c>
      <c r="L24" s="50">
        <v>13</v>
      </c>
      <c r="M24" s="50"/>
    </row>
    <row r="25" spans="2:13" ht="60.75" thickBot="1" x14ac:dyDescent="0.3">
      <c r="B25" s="67">
        <v>5</v>
      </c>
      <c r="C25" s="68" t="s">
        <v>20</v>
      </c>
      <c r="D25" s="69" t="s">
        <v>72</v>
      </c>
      <c r="E25" s="70">
        <v>17202.911999999997</v>
      </c>
      <c r="F25" s="8">
        <v>1.27</v>
      </c>
      <c r="I25" s="47" t="s">
        <v>488</v>
      </c>
      <c r="J25" s="48">
        <v>42626</v>
      </c>
      <c r="K25" s="49" t="s">
        <v>295</v>
      </c>
      <c r="L25" s="50">
        <v>9</v>
      </c>
      <c r="M25" s="50">
        <v>500</v>
      </c>
    </row>
    <row r="26" spans="2:13" ht="60.75" thickBot="1" x14ac:dyDescent="0.3">
      <c r="B26" s="63">
        <v>6</v>
      </c>
      <c r="C26" s="64" t="s">
        <v>21</v>
      </c>
      <c r="D26" s="65" t="s">
        <v>75</v>
      </c>
      <c r="E26" s="66">
        <v>36302.207999999999</v>
      </c>
      <c r="F26" s="8">
        <v>2.68</v>
      </c>
      <c r="I26" s="47" t="s">
        <v>489</v>
      </c>
      <c r="J26" s="48">
        <v>42618</v>
      </c>
      <c r="K26" s="89" t="s">
        <v>490</v>
      </c>
      <c r="L26" s="50">
        <v>1</v>
      </c>
      <c r="M26" s="50"/>
    </row>
    <row r="27" spans="2:13" ht="17.25" thickBot="1" x14ac:dyDescent="0.3">
      <c r="B27" s="67"/>
      <c r="C27" s="71" t="s">
        <v>22</v>
      </c>
      <c r="D27" s="72"/>
      <c r="E27" s="70">
        <v>182594.68799999997</v>
      </c>
      <c r="F27" s="8">
        <f>F14+F16+F22+F24+F25+F26</f>
        <v>13.48</v>
      </c>
      <c r="I27" s="47">
        <v>1142</v>
      </c>
      <c r="J27" s="48">
        <v>42641</v>
      </c>
      <c r="K27" s="89" t="s">
        <v>491</v>
      </c>
      <c r="L27" s="50">
        <v>3</v>
      </c>
      <c r="M27" s="50">
        <v>700</v>
      </c>
    </row>
    <row r="28" spans="2:13" ht="17.25" thickBot="1" x14ac:dyDescent="0.3">
      <c r="B28" s="63">
        <v>7</v>
      </c>
      <c r="C28" s="64" t="s">
        <v>23</v>
      </c>
      <c r="D28" s="77" t="s">
        <v>78</v>
      </c>
      <c r="E28" s="66">
        <v>22350.239999999998</v>
      </c>
      <c r="F28" s="8">
        <v>1.65</v>
      </c>
      <c r="I28" s="47">
        <v>1079</v>
      </c>
      <c r="J28" s="48">
        <v>42632</v>
      </c>
      <c r="K28" s="89" t="s">
        <v>492</v>
      </c>
      <c r="L28" s="50">
        <v>1</v>
      </c>
      <c r="M28" s="50">
        <v>300</v>
      </c>
    </row>
    <row r="29" spans="2:13" ht="17.25" thickBot="1" x14ac:dyDescent="0.3">
      <c r="B29" s="78"/>
      <c r="C29" s="79" t="s">
        <v>80</v>
      </c>
      <c r="D29" s="80"/>
      <c r="E29" s="81">
        <v>204944.92799999996</v>
      </c>
      <c r="F29" s="8">
        <f>F28+F27</f>
        <v>15.13</v>
      </c>
      <c r="I29" s="47">
        <v>1124</v>
      </c>
      <c r="J29" s="48">
        <v>42640</v>
      </c>
      <c r="K29" s="89" t="s">
        <v>451</v>
      </c>
      <c r="L29" s="50">
        <v>9</v>
      </c>
      <c r="M29" s="50">
        <v>500</v>
      </c>
    </row>
    <row r="30" spans="2:13" x14ac:dyDescent="0.25">
      <c r="I30" s="47">
        <v>1122</v>
      </c>
      <c r="J30" s="48">
        <v>42639</v>
      </c>
      <c r="K30" s="89" t="s">
        <v>493</v>
      </c>
      <c r="L30" s="50">
        <v>15</v>
      </c>
      <c r="M30" s="50">
        <v>1000</v>
      </c>
    </row>
    <row r="31" spans="2:13" x14ac:dyDescent="0.25">
      <c r="B31" s="189" t="s">
        <v>82</v>
      </c>
      <c r="C31" s="189"/>
      <c r="D31" s="189"/>
      <c r="E31" s="82" t="s">
        <v>494</v>
      </c>
      <c r="F31" s="83"/>
      <c r="I31" s="47">
        <v>1084</v>
      </c>
      <c r="J31" s="48">
        <v>42633</v>
      </c>
      <c r="K31" s="50" t="s">
        <v>495</v>
      </c>
      <c r="L31" s="48" t="s">
        <v>496</v>
      </c>
      <c r="M31" s="50">
        <v>7000</v>
      </c>
    </row>
    <row r="32" spans="2:13" ht="18.75" x14ac:dyDescent="0.3">
      <c r="B32" s="190" t="s">
        <v>85</v>
      </c>
      <c r="C32" s="190"/>
      <c r="D32" s="190"/>
      <c r="E32" s="140">
        <v>91688.54</v>
      </c>
      <c r="I32" s="124"/>
      <c r="J32" s="45"/>
      <c r="K32" s="87" t="s">
        <v>297</v>
      </c>
      <c r="L32" s="45"/>
      <c r="M32" s="45"/>
    </row>
    <row r="33" spans="4:13" ht="15.75" x14ac:dyDescent="0.25">
      <c r="D33" s="184"/>
      <c r="E33" s="184"/>
      <c r="I33" s="124"/>
      <c r="J33" s="45"/>
      <c r="K33" s="87" t="s">
        <v>497</v>
      </c>
      <c r="L33" s="45"/>
      <c r="M33" s="45"/>
    </row>
    <row r="34" spans="4:13" x14ac:dyDescent="0.25">
      <c r="I34" s="47">
        <v>1354</v>
      </c>
      <c r="J34" s="48">
        <v>42667</v>
      </c>
      <c r="K34" s="50" t="s">
        <v>493</v>
      </c>
      <c r="L34" s="50">
        <v>17</v>
      </c>
      <c r="M34" s="50"/>
    </row>
    <row r="35" spans="4:13" x14ac:dyDescent="0.25">
      <c r="I35" s="47">
        <v>1322</v>
      </c>
      <c r="J35" s="48">
        <v>42669</v>
      </c>
      <c r="K35" s="50" t="s">
        <v>498</v>
      </c>
      <c r="L35" s="50">
        <v>1</v>
      </c>
      <c r="M35" s="50"/>
    </row>
    <row r="36" spans="4:13" ht="15.75" x14ac:dyDescent="0.25">
      <c r="D36" s="184" t="s">
        <v>89</v>
      </c>
      <c r="E36" s="184"/>
      <c r="I36" s="47"/>
      <c r="J36" s="50"/>
      <c r="K36" s="50" t="s">
        <v>97</v>
      </c>
      <c r="L36" s="50"/>
      <c r="M36" s="50"/>
    </row>
    <row r="37" spans="4:13" x14ac:dyDescent="0.25">
      <c r="I37" s="47">
        <v>1509</v>
      </c>
      <c r="J37" s="48">
        <v>42702</v>
      </c>
      <c r="K37" s="50" t="s">
        <v>281</v>
      </c>
      <c r="L37" s="50">
        <v>14</v>
      </c>
      <c r="M37" s="50"/>
    </row>
    <row r="38" spans="4:13" x14ac:dyDescent="0.25">
      <c r="I38" s="73">
        <v>1582</v>
      </c>
      <c r="J38" s="74">
        <v>42718</v>
      </c>
      <c r="K38" s="76" t="s">
        <v>499</v>
      </c>
      <c r="L38" s="76">
        <v>18</v>
      </c>
      <c r="M38" s="76"/>
    </row>
    <row r="39" spans="4:13" x14ac:dyDescent="0.25">
      <c r="I39" s="45"/>
      <c r="J39" s="90">
        <v>42683</v>
      </c>
      <c r="K39" s="49" t="s">
        <v>102</v>
      </c>
      <c r="L39" s="87" t="s">
        <v>103</v>
      </c>
      <c r="M39" s="45"/>
    </row>
    <row r="40" spans="4:13" x14ac:dyDescent="0.25">
      <c r="I40" s="87"/>
      <c r="J40" s="150"/>
      <c r="K40" s="151" t="s">
        <v>104</v>
      </c>
      <c r="L40" s="87" t="s">
        <v>105</v>
      </c>
      <c r="M40" s="45"/>
    </row>
    <row r="41" spans="4:13" ht="25.5" x14ac:dyDescent="0.25">
      <c r="I41" s="45"/>
      <c r="J41" s="152"/>
      <c r="K41" s="153" t="s">
        <v>572</v>
      </c>
      <c r="L41" s="154" t="s">
        <v>573</v>
      </c>
      <c r="M41" s="45"/>
    </row>
    <row r="42" spans="4:13" ht="60.75" x14ac:dyDescent="0.25">
      <c r="I42" s="45"/>
      <c r="J42" s="152"/>
      <c r="K42" s="155" t="s">
        <v>574</v>
      </c>
      <c r="L42" s="154" t="s">
        <v>575</v>
      </c>
      <c r="M42" s="45"/>
    </row>
    <row r="43" spans="4:13" ht="60.75" x14ac:dyDescent="0.25">
      <c r="I43" s="45"/>
      <c r="J43" s="152" t="s">
        <v>576</v>
      </c>
      <c r="K43" s="156" t="s">
        <v>577</v>
      </c>
      <c r="L43" s="157" t="s">
        <v>578</v>
      </c>
      <c r="M43" s="45"/>
    </row>
    <row r="44" spans="4:13" ht="45" x14ac:dyDescent="0.25">
      <c r="I44" s="45"/>
      <c r="J44" s="152" t="s">
        <v>579</v>
      </c>
      <c r="K44" s="158" t="s">
        <v>580</v>
      </c>
      <c r="L44" s="157" t="s">
        <v>578</v>
      </c>
      <c r="M44" s="45"/>
    </row>
    <row r="45" spans="4:13" ht="60.75" x14ac:dyDescent="0.25">
      <c r="I45" s="45"/>
      <c r="J45" s="152"/>
      <c r="K45" s="156" t="s">
        <v>581</v>
      </c>
      <c r="L45" s="157" t="s">
        <v>578</v>
      </c>
      <c r="M45" s="45"/>
    </row>
    <row r="46" spans="4:13" ht="15.75" x14ac:dyDescent="0.25">
      <c r="I46" s="45"/>
      <c r="J46" s="152"/>
      <c r="K46" s="156" t="s">
        <v>582</v>
      </c>
      <c r="L46" s="159" t="s">
        <v>583</v>
      </c>
      <c r="M46" s="45"/>
    </row>
    <row r="47" spans="4:13" ht="25.5" x14ac:dyDescent="0.25">
      <c r="I47" s="45"/>
      <c r="J47" s="152"/>
      <c r="K47" s="155" t="s">
        <v>584</v>
      </c>
      <c r="L47" s="154" t="s">
        <v>585</v>
      </c>
      <c r="M47" s="157"/>
    </row>
    <row r="48" spans="4:13" ht="38.25" x14ac:dyDescent="0.25">
      <c r="I48" s="45"/>
      <c r="J48" s="152"/>
      <c r="K48" s="156" t="s">
        <v>586</v>
      </c>
      <c r="L48" s="157" t="s">
        <v>587</v>
      </c>
      <c r="M48" s="159"/>
    </row>
    <row r="49" spans="9:13" ht="38.25" x14ac:dyDescent="0.25">
      <c r="I49" s="45"/>
      <c r="J49" s="152"/>
      <c r="K49" s="156" t="s">
        <v>588</v>
      </c>
      <c r="L49" s="157" t="s">
        <v>587</v>
      </c>
      <c r="M49" s="45"/>
    </row>
    <row r="50" spans="9:13" ht="25.5" x14ac:dyDescent="0.25">
      <c r="I50" s="45"/>
      <c r="J50" s="152"/>
      <c r="K50" s="155" t="s">
        <v>589</v>
      </c>
      <c r="L50" s="154" t="s">
        <v>590</v>
      </c>
      <c r="M50" s="45"/>
    </row>
    <row r="51" spans="9:13" ht="38.25" x14ac:dyDescent="0.25">
      <c r="I51" s="45"/>
      <c r="J51" s="152"/>
      <c r="K51" s="155" t="s">
        <v>591</v>
      </c>
      <c r="L51" s="154" t="s">
        <v>592</v>
      </c>
      <c r="M51" s="45"/>
    </row>
    <row r="52" spans="9:13" ht="31.5" x14ac:dyDescent="0.25">
      <c r="I52" s="45"/>
      <c r="J52" s="152">
        <v>42591</v>
      </c>
      <c r="K52" s="155" t="s">
        <v>593</v>
      </c>
      <c r="L52" s="154" t="s">
        <v>594</v>
      </c>
      <c r="M52" s="45"/>
    </row>
    <row r="53" spans="9:13" ht="41.25" x14ac:dyDescent="0.25">
      <c r="I53" s="45"/>
      <c r="J53" s="152"/>
      <c r="K53" s="155" t="s">
        <v>595</v>
      </c>
      <c r="L53" s="154" t="s">
        <v>596</v>
      </c>
      <c r="M53" s="45"/>
    </row>
    <row r="54" spans="9:13" ht="79.5" x14ac:dyDescent="0.25">
      <c r="I54" s="45"/>
      <c r="J54" s="152"/>
      <c r="K54" s="160" t="s">
        <v>597</v>
      </c>
      <c r="L54" s="157" t="s">
        <v>598</v>
      </c>
      <c r="M54" s="45"/>
    </row>
    <row r="55" spans="9:13" ht="15.75" x14ac:dyDescent="0.25">
      <c r="I55" s="45"/>
      <c r="J55" s="94"/>
      <c r="K55" s="155" t="s">
        <v>599</v>
      </c>
      <c r="L55" s="154" t="s">
        <v>600</v>
      </c>
      <c r="M55" s="45"/>
    </row>
    <row r="56" spans="9:13" x14ac:dyDescent="0.25">
      <c r="I56" s="45"/>
      <c r="J56" s="94"/>
      <c r="K56" s="161"/>
      <c r="L56" s="45"/>
      <c r="M56" s="45"/>
    </row>
    <row r="57" spans="9:13" x14ac:dyDescent="0.25">
      <c r="I57" s="45"/>
      <c r="J57" s="94"/>
      <c r="K57" s="45"/>
      <c r="L57" s="45"/>
      <c r="M57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0"/>
  <sheetViews>
    <sheetView topLeftCell="E43" workbookViewId="0">
      <selection activeCell="I14" sqref="I14:M50"/>
    </sheetView>
  </sheetViews>
  <sheetFormatPr defaultRowHeight="15" x14ac:dyDescent="0.25"/>
  <cols>
    <col min="1" max="1" width="4.28515625" customWidth="1"/>
    <col min="2" max="2" width="12" customWidth="1"/>
    <col min="3" max="3" width="39" customWidth="1"/>
    <col min="4" max="4" width="60.7109375" customWidth="1"/>
    <col min="5" max="5" width="19.7109375" customWidth="1"/>
    <col min="7" max="8" width="5.28515625" customWidth="1"/>
    <col min="9" max="9" width="10.140625" bestFit="1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5" max="265" width="10.140625" bestFit="1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1" max="521" width="10.140625" bestFit="1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7" max="777" width="10.140625" bestFit="1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3" max="1033" width="10.140625" bestFit="1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89" max="1289" width="10.140625" bestFit="1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5" max="1545" width="10.140625" bestFit="1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1" max="1801" width="10.140625" bestFit="1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7" max="2057" width="10.140625" bestFit="1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3" max="2313" width="10.140625" bestFit="1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69" max="2569" width="10.140625" bestFit="1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5" max="2825" width="10.140625" bestFit="1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1" max="3081" width="10.140625" bestFit="1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7" max="3337" width="10.140625" bestFit="1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3" max="3593" width="10.140625" bestFit="1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49" max="3849" width="10.140625" bestFit="1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5" max="4105" width="10.140625" bestFit="1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1" max="4361" width="10.140625" bestFit="1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7" max="4617" width="10.140625" bestFit="1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3" max="4873" width="10.140625" bestFit="1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29" max="5129" width="10.140625" bestFit="1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5" max="5385" width="10.140625" bestFit="1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1" max="5641" width="10.140625" bestFit="1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7" max="5897" width="10.140625" bestFit="1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3" max="6153" width="10.140625" bestFit="1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09" max="6409" width="10.140625" bestFit="1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5" max="6665" width="10.140625" bestFit="1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1" max="6921" width="10.140625" bestFit="1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7" max="7177" width="10.140625" bestFit="1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3" max="7433" width="10.140625" bestFit="1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89" max="7689" width="10.140625" bestFit="1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5" max="7945" width="10.140625" bestFit="1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1" max="8201" width="10.140625" bestFit="1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7" max="8457" width="10.140625" bestFit="1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3" max="8713" width="10.140625" bestFit="1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69" max="8969" width="10.140625" bestFit="1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5" max="9225" width="10.140625" bestFit="1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1" max="9481" width="10.140625" bestFit="1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7" max="9737" width="10.140625" bestFit="1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3" max="9993" width="10.140625" bestFit="1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500</v>
      </c>
      <c r="E7" s="171"/>
    </row>
    <row r="8" spans="2:13" ht="15.75" x14ac:dyDescent="0.25">
      <c r="C8" s="31" t="s">
        <v>32</v>
      </c>
      <c r="D8" s="32" t="s">
        <v>33</v>
      </c>
      <c r="E8" s="30">
        <v>1144.0999999999999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f>E8*(E9-1.65)</f>
        <v>15422.467999999999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185069.61599999998</v>
      </c>
      <c r="I10" s="178" t="s">
        <v>38</v>
      </c>
      <c r="J10" s="178"/>
      <c r="K10" s="37">
        <f>23177.15-15422.47</f>
        <v>7754.6800000000021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177314.93599999999</v>
      </c>
      <c r="I11" s="38" t="s">
        <v>40</v>
      </c>
      <c r="J11" s="38"/>
      <c r="K11" s="29">
        <f>26014.17-17310.28</f>
        <v>8703.89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4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</row>
    <row r="14" spans="2:13" ht="16.5" customHeight="1" x14ac:dyDescent="0.25">
      <c r="B14" s="172" t="s">
        <v>49</v>
      </c>
      <c r="C14" s="175" t="s">
        <v>10</v>
      </c>
      <c r="D14" s="191"/>
      <c r="E14" s="180">
        <v>35421.335999999996</v>
      </c>
      <c r="F14" s="11">
        <v>2.58</v>
      </c>
      <c r="I14" s="47" t="s">
        <v>501</v>
      </c>
      <c r="J14" s="48">
        <v>42403</v>
      </c>
      <c r="K14" s="49" t="s">
        <v>435</v>
      </c>
      <c r="L14" s="50">
        <v>2</v>
      </c>
      <c r="M14" s="141"/>
    </row>
    <row r="15" spans="2:13" ht="33" customHeight="1" thickBot="1" x14ac:dyDescent="0.3">
      <c r="B15" s="174"/>
      <c r="C15" s="198" t="s">
        <v>502</v>
      </c>
      <c r="D15" s="199"/>
      <c r="E15" s="181"/>
      <c r="F15" s="51"/>
      <c r="I15" s="47" t="s">
        <v>503</v>
      </c>
      <c r="J15" s="48">
        <v>42412</v>
      </c>
      <c r="K15" s="49" t="s">
        <v>504</v>
      </c>
      <c r="L15" s="50">
        <v>15</v>
      </c>
      <c r="M15" s="141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48189.491999999998</v>
      </c>
      <c r="F16" s="13">
        <f>F17+F18+F19+F20+F21</f>
        <v>3.5100000000000002</v>
      </c>
      <c r="I16" s="47">
        <v>386</v>
      </c>
      <c r="J16" s="48">
        <v>42444</v>
      </c>
      <c r="K16" s="49" t="s">
        <v>505</v>
      </c>
      <c r="L16" s="50">
        <v>12</v>
      </c>
      <c r="M16" s="141"/>
    </row>
    <row r="17" spans="2:14" ht="45" x14ac:dyDescent="0.25">
      <c r="B17" s="173"/>
      <c r="C17" s="54" t="s">
        <v>56</v>
      </c>
      <c r="D17" s="94" t="s">
        <v>57</v>
      </c>
      <c r="E17" s="56">
        <v>16475.039999999997</v>
      </c>
      <c r="F17" s="15">
        <v>1.2</v>
      </c>
      <c r="I17" s="47">
        <v>416</v>
      </c>
      <c r="J17" s="48">
        <v>42447</v>
      </c>
      <c r="K17" s="49" t="s">
        <v>506</v>
      </c>
      <c r="L17" s="50">
        <v>11</v>
      </c>
      <c r="M17" s="141"/>
    </row>
    <row r="18" spans="2:14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446</v>
      </c>
      <c r="J18" s="48">
        <v>42461</v>
      </c>
      <c r="K18" s="49" t="s">
        <v>507</v>
      </c>
      <c r="L18" s="50"/>
      <c r="M18" s="141"/>
    </row>
    <row r="19" spans="2:14" ht="57" customHeight="1" x14ac:dyDescent="0.25">
      <c r="B19" s="173"/>
      <c r="C19" s="54" t="s">
        <v>14</v>
      </c>
      <c r="D19" s="96" t="s">
        <v>60</v>
      </c>
      <c r="E19" s="56">
        <v>17573.376</v>
      </c>
      <c r="F19" s="15">
        <v>1.28</v>
      </c>
      <c r="I19" s="47">
        <v>485</v>
      </c>
      <c r="J19" s="48">
        <v>42472</v>
      </c>
      <c r="K19" s="49" t="s">
        <v>508</v>
      </c>
      <c r="L19" s="50">
        <v>17</v>
      </c>
      <c r="M19" s="141"/>
    </row>
    <row r="20" spans="2:14" ht="45" x14ac:dyDescent="0.25">
      <c r="B20" s="173"/>
      <c r="C20" s="54" t="s">
        <v>15</v>
      </c>
      <c r="D20" s="96" t="s">
        <v>62</v>
      </c>
      <c r="E20" s="56">
        <v>7962.9359999999988</v>
      </c>
      <c r="F20" s="15">
        <v>0.57999999999999996</v>
      </c>
      <c r="I20" s="47" t="s">
        <v>509</v>
      </c>
      <c r="J20" s="48">
        <v>42489</v>
      </c>
      <c r="K20" s="49" t="s">
        <v>510</v>
      </c>
      <c r="L20" s="50"/>
      <c r="M20" s="141"/>
    </row>
    <row r="21" spans="2:14" ht="33" customHeight="1" thickBot="1" x14ac:dyDescent="0.3">
      <c r="B21" s="174"/>
      <c r="C21" s="59" t="s">
        <v>16</v>
      </c>
      <c r="D21" s="97" t="s">
        <v>64</v>
      </c>
      <c r="E21" s="61">
        <v>6178.1399999999994</v>
      </c>
      <c r="F21" s="17">
        <v>0.45</v>
      </c>
      <c r="I21" s="47">
        <v>628</v>
      </c>
      <c r="J21" s="48">
        <v>42531</v>
      </c>
      <c r="K21" s="49" t="s">
        <v>511</v>
      </c>
      <c r="L21" s="50">
        <v>16</v>
      </c>
      <c r="M21" s="141"/>
    </row>
    <row r="22" spans="2:14" ht="44.25" customHeight="1" x14ac:dyDescent="0.25">
      <c r="B22" s="172">
        <v>3</v>
      </c>
      <c r="C22" s="185" t="s">
        <v>17</v>
      </c>
      <c r="D22" s="194" t="s">
        <v>66</v>
      </c>
      <c r="E22" s="180">
        <v>32950.079999999994</v>
      </c>
      <c r="F22" s="20">
        <v>2.4</v>
      </c>
      <c r="I22" s="47" t="s">
        <v>512</v>
      </c>
      <c r="J22" s="48">
        <v>42545</v>
      </c>
      <c r="K22" s="49" t="s">
        <v>513</v>
      </c>
      <c r="L22" s="50"/>
      <c r="M22" s="141"/>
    </row>
    <row r="23" spans="2:14" ht="17.25" thickBot="1" x14ac:dyDescent="0.3">
      <c r="B23" s="174"/>
      <c r="C23" s="186"/>
      <c r="D23" s="195"/>
      <c r="E23" s="181"/>
      <c r="F23" s="21"/>
      <c r="I23" s="47" t="s">
        <v>514</v>
      </c>
      <c r="J23" s="48">
        <v>42551</v>
      </c>
      <c r="K23" s="49" t="s">
        <v>515</v>
      </c>
      <c r="L23" s="50"/>
      <c r="M23" s="141"/>
    </row>
    <row r="24" spans="2:14" ht="60.75" thickBot="1" x14ac:dyDescent="0.3">
      <c r="B24" s="63">
        <v>4</v>
      </c>
      <c r="C24" s="64" t="s">
        <v>19</v>
      </c>
      <c r="D24" s="99" t="s">
        <v>69</v>
      </c>
      <c r="E24" s="66">
        <v>14278.367999999999</v>
      </c>
      <c r="F24" s="8">
        <v>1.04</v>
      </c>
      <c r="I24" s="47">
        <v>748</v>
      </c>
      <c r="J24" s="48">
        <v>42564</v>
      </c>
      <c r="K24" s="50" t="s">
        <v>516</v>
      </c>
      <c r="L24" s="50">
        <v>7</v>
      </c>
      <c r="M24" s="141"/>
    </row>
    <row r="25" spans="2:14" ht="60.75" thickBot="1" x14ac:dyDescent="0.3">
      <c r="B25" s="67">
        <v>5</v>
      </c>
      <c r="C25" s="68" t="s">
        <v>20</v>
      </c>
      <c r="D25" s="101" t="s">
        <v>72</v>
      </c>
      <c r="E25" s="70">
        <v>17436.083999999999</v>
      </c>
      <c r="F25" s="8">
        <v>1.27</v>
      </c>
      <c r="I25" s="47"/>
      <c r="J25" s="48"/>
      <c r="K25" s="49" t="s">
        <v>297</v>
      </c>
      <c r="L25" s="50"/>
      <c r="M25" s="141"/>
    </row>
    <row r="26" spans="2:14" ht="60.75" thickBot="1" x14ac:dyDescent="0.3">
      <c r="B26" s="63">
        <v>6</v>
      </c>
      <c r="C26" s="64" t="s">
        <v>21</v>
      </c>
      <c r="D26" s="99" t="s">
        <v>75</v>
      </c>
      <c r="E26" s="66">
        <v>36794.256000000001</v>
      </c>
      <c r="F26" s="8">
        <v>2.68</v>
      </c>
      <c r="I26" s="47">
        <v>994</v>
      </c>
      <c r="J26" s="48">
        <v>42613</v>
      </c>
      <c r="K26" s="49" t="s">
        <v>517</v>
      </c>
      <c r="L26" s="50">
        <v>3</v>
      </c>
      <c r="M26" s="141"/>
    </row>
    <row r="27" spans="2:14" ht="17.25" thickBot="1" x14ac:dyDescent="0.3">
      <c r="B27" s="67"/>
      <c r="C27" s="71" t="s">
        <v>22</v>
      </c>
      <c r="D27" s="103"/>
      <c r="E27" s="70">
        <v>185069.61599999998</v>
      </c>
      <c r="F27" s="8">
        <f>F14+F16+F22+F24+F25+F26</f>
        <v>13.48</v>
      </c>
      <c r="I27" s="47">
        <v>995</v>
      </c>
      <c r="J27" s="48">
        <v>42613</v>
      </c>
      <c r="K27" s="49" t="s">
        <v>518</v>
      </c>
      <c r="L27" s="50">
        <v>18</v>
      </c>
      <c r="M27" s="141" t="s">
        <v>519</v>
      </c>
    </row>
    <row r="28" spans="2:14" ht="17.25" thickBot="1" x14ac:dyDescent="0.3">
      <c r="B28" s="63">
        <v>7</v>
      </c>
      <c r="C28" s="64" t="s">
        <v>23</v>
      </c>
      <c r="D28" s="104" t="s">
        <v>78</v>
      </c>
      <c r="E28" s="66">
        <v>22653.179999999997</v>
      </c>
      <c r="F28" s="8">
        <v>1.65</v>
      </c>
      <c r="I28" s="85" t="s">
        <v>520</v>
      </c>
      <c r="J28" s="86">
        <v>42650</v>
      </c>
      <c r="K28" s="87" t="s">
        <v>521</v>
      </c>
      <c r="L28" s="87"/>
    </row>
    <row r="29" spans="2:14" ht="17.25" thickBot="1" x14ac:dyDescent="0.3">
      <c r="B29" s="78"/>
      <c r="C29" s="79" t="s">
        <v>80</v>
      </c>
      <c r="D29" s="80"/>
      <c r="E29" s="81">
        <v>207722.79599999997</v>
      </c>
      <c r="F29" s="8">
        <f>F28+F27</f>
        <v>15.13</v>
      </c>
      <c r="I29" s="85">
        <v>1311</v>
      </c>
      <c r="J29" s="86">
        <v>42665</v>
      </c>
      <c r="K29" s="87" t="s">
        <v>127</v>
      </c>
      <c r="L29" s="87"/>
    </row>
    <row r="30" spans="2:14" x14ac:dyDescent="0.25">
      <c r="I30" s="124"/>
      <c r="J30" s="45"/>
      <c r="K30" s="87" t="s">
        <v>154</v>
      </c>
      <c r="L30" s="45"/>
    </row>
    <row r="31" spans="2:14" x14ac:dyDescent="0.25">
      <c r="B31" s="189" t="s">
        <v>82</v>
      </c>
      <c r="C31" s="189"/>
      <c r="D31" s="189"/>
      <c r="E31" s="82">
        <v>18</v>
      </c>
      <c r="F31" s="83"/>
      <c r="I31" s="85"/>
      <c r="J31" s="87"/>
      <c r="K31" s="87" t="s">
        <v>97</v>
      </c>
      <c r="L31" s="87"/>
    </row>
    <row r="32" spans="2:14" ht="45.75" x14ac:dyDescent="0.3">
      <c r="B32" s="190" t="s">
        <v>85</v>
      </c>
      <c r="C32" s="190"/>
      <c r="D32" s="190"/>
      <c r="E32" s="84">
        <v>8703.89</v>
      </c>
      <c r="I32" s="45"/>
      <c r="J32" s="90">
        <v>42431</v>
      </c>
      <c r="K32" s="94" t="s">
        <v>471</v>
      </c>
      <c r="L32" s="106">
        <v>11000</v>
      </c>
      <c r="N32" s="142"/>
    </row>
    <row r="33" spans="4:13" ht="15.75" x14ac:dyDescent="0.25">
      <c r="D33" s="184"/>
      <c r="E33" s="184"/>
      <c r="I33" s="87"/>
      <c r="J33" s="150"/>
      <c r="K33" s="151" t="s">
        <v>104</v>
      </c>
      <c r="L33" s="87" t="s">
        <v>105</v>
      </c>
      <c r="M33" s="45"/>
    </row>
    <row r="34" spans="4:13" ht="25.5" x14ac:dyDescent="0.25">
      <c r="I34" s="45"/>
      <c r="J34" s="152"/>
      <c r="K34" s="153" t="s">
        <v>572</v>
      </c>
      <c r="L34" s="154" t="s">
        <v>573</v>
      </c>
      <c r="M34" s="45"/>
    </row>
    <row r="35" spans="4:13" ht="60.75" x14ac:dyDescent="0.25">
      <c r="I35" s="45"/>
      <c r="J35" s="152"/>
      <c r="K35" s="155" t="s">
        <v>574</v>
      </c>
      <c r="L35" s="154" t="s">
        <v>575</v>
      </c>
      <c r="M35" s="45"/>
    </row>
    <row r="36" spans="4:13" ht="60.75" x14ac:dyDescent="0.25">
      <c r="D36" s="184" t="s">
        <v>89</v>
      </c>
      <c r="E36" s="184"/>
      <c r="I36" s="45"/>
      <c r="J36" s="152" t="s">
        <v>576</v>
      </c>
      <c r="K36" s="156" t="s">
        <v>577</v>
      </c>
      <c r="L36" s="157" t="s">
        <v>578</v>
      </c>
      <c r="M36" s="45"/>
    </row>
    <row r="37" spans="4:13" ht="45" x14ac:dyDescent="0.25">
      <c r="I37" s="45"/>
      <c r="J37" s="152" t="s">
        <v>579</v>
      </c>
      <c r="K37" s="158" t="s">
        <v>580</v>
      </c>
      <c r="L37" s="157" t="s">
        <v>578</v>
      </c>
      <c r="M37" s="45"/>
    </row>
    <row r="38" spans="4:13" ht="60.75" x14ac:dyDescent="0.25">
      <c r="I38" s="45"/>
      <c r="J38" s="152"/>
      <c r="K38" s="156" t="s">
        <v>581</v>
      </c>
      <c r="L38" s="157" t="s">
        <v>578</v>
      </c>
      <c r="M38" s="45"/>
    </row>
    <row r="39" spans="4:13" ht="15.75" x14ac:dyDescent="0.25">
      <c r="I39" s="45"/>
      <c r="J39" s="152"/>
      <c r="K39" s="156" t="s">
        <v>582</v>
      </c>
      <c r="L39" s="159" t="s">
        <v>583</v>
      </c>
      <c r="M39" s="45"/>
    </row>
    <row r="40" spans="4:13" ht="25.5" x14ac:dyDescent="0.25">
      <c r="I40" s="45"/>
      <c r="J40" s="152"/>
      <c r="K40" s="155" t="s">
        <v>584</v>
      </c>
      <c r="L40" s="154" t="s">
        <v>585</v>
      </c>
      <c r="M40" s="157"/>
    </row>
    <row r="41" spans="4:13" ht="38.25" x14ac:dyDescent="0.25">
      <c r="I41" s="45"/>
      <c r="J41" s="152"/>
      <c r="K41" s="156" t="s">
        <v>586</v>
      </c>
      <c r="L41" s="157" t="s">
        <v>587</v>
      </c>
      <c r="M41" s="159"/>
    </row>
    <row r="42" spans="4:13" ht="38.25" x14ac:dyDescent="0.25">
      <c r="I42" s="45"/>
      <c r="J42" s="152"/>
      <c r="K42" s="156" t="s">
        <v>588</v>
      </c>
      <c r="L42" s="157" t="s">
        <v>587</v>
      </c>
      <c r="M42" s="45"/>
    </row>
    <row r="43" spans="4:13" ht="25.5" x14ac:dyDescent="0.25">
      <c r="I43" s="45"/>
      <c r="J43" s="152"/>
      <c r="K43" s="155" t="s">
        <v>589</v>
      </c>
      <c r="L43" s="154" t="s">
        <v>590</v>
      </c>
      <c r="M43" s="45"/>
    </row>
    <row r="44" spans="4:13" ht="38.25" x14ac:dyDescent="0.25">
      <c r="I44" s="45"/>
      <c r="J44" s="152"/>
      <c r="K44" s="155" t="s">
        <v>591</v>
      </c>
      <c r="L44" s="154" t="s">
        <v>592</v>
      </c>
      <c r="M44" s="45"/>
    </row>
    <row r="45" spans="4:13" ht="31.5" x14ac:dyDescent="0.25">
      <c r="I45" s="45"/>
      <c r="J45" s="152">
        <v>42591</v>
      </c>
      <c r="K45" s="155" t="s">
        <v>593</v>
      </c>
      <c r="L45" s="154" t="s">
        <v>594</v>
      </c>
      <c r="M45" s="45"/>
    </row>
    <row r="46" spans="4:13" ht="41.25" x14ac:dyDescent="0.25">
      <c r="I46" s="45"/>
      <c r="J46" s="152"/>
      <c r="K46" s="155" t="s">
        <v>595</v>
      </c>
      <c r="L46" s="154" t="s">
        <v>596</v>
      </c>
      <c r="M46" s="45"/>
    </row>
    <row r="47" spans="4:13" ht="79.5" x14ac:dyDescent="0.25">
      <c r="I47" s="45"/>
      <c r="J47" s="152"/>
      <c r="K47" s="160" t="s">
        <v>597</v>
      </c>
      <c r="L47" s="157" t="s">
        <v>598</v>
      </c>
      <c r="M47" s="45"/>
    </row>
    <row r="48" spans="4:13" ht="15.75" x14ac:dyDescent="0.25">
      <c r="I48" s="45"/>
      <c r="J48" s="94"/>
      <c r="K48" s="155" t="s">
        <v>599</v>
      </c>
      <c r="L48" s="154" t="s">
        <v>600</v>
      </c>
      <c r="M48" s="45"/>
    </row>
    <row r="49" spans="9:13" x14ac:dyDescent="0.25">
      <c r="I49" s="45"/>
      <c r="J49" s="94"/>
      <c r="K49" s="161"/>
      <c r="L49" s="45"/>
      <c r="M49" s="45"/>
    </row>
    <row r="50" spans="9:13" x14ac:dyDescent="0.25">
      <c r="I50" s="45"/>
      <c r="J50" s="94"/>
      <c r="K50" s="45"/>
      <c r="L50" s="45"/>
      <c r="M50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0"/>
  <sheetViews>
    <sheetView topLeftCell="E45" workbookViewId="0">
      <selection activeCell="I14" sqref="I14:M50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8" width="5" customWidth="1"/>
    <col min="9" max="9" width="10.140625" bestFit="1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" customWidth="1"/>
    <col min="265" max="265" width="10.140625" bestFit="1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" customWidth="1"/>
    <col min="521" max="521" width="10.140625" bestFit="1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" customWidth="1"/>
    <col min="777" max="777" width="10.140625" bestFit="1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" customWidth="1"/>
    <col min="1033" max="1033" width="10.140625" bestFit="1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" customWidth="1"/>
    <col min="1289" max="1289" width="10.140625" bestFit="1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" customWidth="1"/>
    <col min="1545" max="1545" width="10.140625" bestFit="1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" customWidth="1"/>
    <col min="1801" max="1801" width="10.140625" bestFit="1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" customWidth="1"/>
    <col min="2057" max="2057" width="10.140625" bestFit="1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" customWidth="1"/>
    <col min="2313" max="2313" width="10.140625" bestFit="1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" customWidth="1"/>
    <col min="2569" max="2569" width="10.140625" bestFit="1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" customWidth="1"/>
    <col min="2825" max="2825" width="10.140625" bestFit="1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" customWidth="1"/>
    <col min="3081" max="3081" width="10.140625" bestFit="1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" customWidth="1"/>
    <col min="3337" max="3337" width="10.140625" bestFit="1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" customWidth="1"/>
    <col min="3593" max="3593" width="10.140625" bestFit="1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" customWidth="1"/>
    <col min="3849" max="3849" width="10.140625" bestFit="1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" customWidth="1"/>
    <col min="4105" max="4105" width="10.140625" bestFit="1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" customWidth="1"/>
    <col min="4361" max="4361" width="10.140625" bestFit="1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" customWidth="1"/>
    <col min="4617" max="4617" width="10.140625" bestFit="1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" customWidth="1"/>
    <col min="4873" max="4873" width="10.140625" bestFit="1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" customWidth="1"/>
    <col min="5129" max="5129" width="10.140625" bestFit="1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" customWidth="1"/>
    <col min="5385" max="5385" width="10.140625" bestFit="1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" customWidth="1"/>
    <col min="5641" max="5641" width="10.140625" bestFit="1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" customWidth="1"/>
    <col min="5897" max="5897" width="10.140625" bestFit="1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" customWidth="1"/>
    <col min="6153" max="6153" width="10.140625" bestFit="1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" customWidth="1"/>
    <col min="6409" max="6409" width="10.140625" bestFit="1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" customWidth="1"/>
    <col min="6665" max="6665" width="10.140625" bestFit="1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" customWidth="1"/>
    <col min="6921" max="6921" width="10.140625" bestFit="1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" customWidth="1"/>
    <col min="7177" max="7177" width="10.140625" bestFit="1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" customWidth="1"/>
    <col min="7433" max="7433" width="10.140625" bestFit="1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" customWidth="1"/>
    <col min="7689" max="7689" width="10.140625" bestFit="1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" customWidth="1"/>
    <col min="7945" max="7945" width="10.140625" bestFit="1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" customWidth="1"/>
    <col min="8201" max="8201" width="10.140625" bestFit="1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" customWidth="1"/>
    <col min="8457" max="8457" width="10.140625" bestFit="1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" customWidth="1"/>
    <col min="8713" max="8713" width="10.140625" bestFit="1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" customWidth="1"/>
    <col min="8969" max="8969" width="10.140625" bestFit="1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" customWidth="1"/>
    <col min="9225" max="9225" width="10.140625" bestFit="1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" customWidth="1"/>
    <col min="9481" max="9481" width="10.140625" bestFit="1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" customWidth="1"/>
    <col min="9737" max="9737" width="10.140625" bestFit="1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" customWidth="1"/>
    <col min="9993" max="9993" width="10.140625" bestFit="1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522</v>
      </c>
      <c r="E7" s="171"/>
    </row>
    <row r="8" spans="2:13" ht="15.75" x14ac:dyDescent="0.25">
      <c r="C8" s="31" t="s">
        <v>32</v>
      </c>
      <c r="D8" s="32" t="s">
        <v>33</v>
      </c>
      <c r="E8" s="30">
        <v>568.9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7668.7719999999999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92025.263999999996</v>
      </c>
      <c r="I10" s="178" t="s">
        <v>38</v>
      </c>
      <c r="J10" s="178"/>
      <c r="K10" s="37">
        <v>8218.9000000000015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83806.364000000001</v>
      </c>
      <c r="I11" s="38" t="s">
        <v>40</v>
      </c>
      <c r="J11" s="38"/>
      <c r="K11" s="29">
        <v>14543.369999999999</v>
      </c>
      <c r="L11" s="33"/>
    </row>
    <row r="12" spans="2:13" ht="19.5" thickBot="1" x14ac:dyDescent="0.35">
      <c r="C12" s="39"/>
      <c r="D12" s="40"/>
      <c r="I12" s="179" t="str">
        <f>D7</f>
        <v>с.Шурскол Квартал А, дом 3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17613.144</v>
      </c>
      <c r="F14" s="11">
        <v>2.58</v>
      </c>
      <c r="I14" s="47">
        <v>469</v>
      </c>
      <c r="J14" s="48">
        <v>42467</v>
      </c>
      <c r="K14" s="49" t="s">
        <v>121</v>
      </c>
      <c r="L14" s="50">
        <v>3</v>
      </c>
      <c r="M14" s="50"/>
    </row>
    <row r="15" spans="2:13" ht="17.25" customHeight="1" thickBot="1" x14ac:dyDescent="0.3">
      <c r="B15" s="174"/>
      <c r="C15" s="201" t="s">
        <v>523</v>
      </c>
      <c r="D15" s="202"/>
      <c r="E15" s="181"/>
      <c r="F15" s="51"/>
      <c r="I15" s="47">
        <v>534</v>
      </c>
      <c r="J15" s="48">
        <v>42494</v>
      </c>
      <c r="K15" s="49" t="s">
        <v>524</v>
      </c>
      <c r="L15" s="50">
        <v>6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23962.067999999999</v>
      </c>
      <c r="F16" s="13">
        <f>F17+F18+F19+F20+F21</f>
        <v>3.5100000000000002</v>
      </c>
      <c r="I16" s="47">
        <v>580</v>
      </c>
      <c r="J16" s="48">
        <v>42514</v>
      </c>
      <c r="K16" s="50" t="s">
        <v>316</v>
      </c>
      <c r="L16" s="50">
        <v>4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8192.159999999998</v>
      </c>
      <c r="F17" s="15">
        <v>1.2</v>
      </c>
      <c r="I17" s="47">
        <v>722</v>
      </c>
      <c r="J17" s="48">
        <v>42547</v>
      </c>
      <c r="K17" s="50" t="s">
        <v>525</v>
      </c>
      <c r="L17" s="50">
        <v>5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825</v>
      </c>
      <c r="J18" s="48">
        <v>42584</v>
      </c>
      <c r="K18" s="49" t="s">
        <v>526</v>
      </c>
      <c r="L18" s="50">
        <v>14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8738.3040000000001</v>
      </c>
      <c r="F19" s="15">
        <v>1.28</v>
      </c>
      <c r="I19" s="73">
        <v>836</v>
      </c>
      <c r="J19" s="74">
        <v>42586</v>
      </c>
      <c r="K19" s="49" t="s">
        <v>527</v>
      </c>
      <c r="L19" s="76">
        <v>5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3959.5439999999994</v>
      </c>
      <c r="F20" s="15">
        <v>0.57999999999999996</v>
      </c>
      <c r="I20" s="47">
        <v>945</v>
      </c>
      <c r="J20" s="48">
        <v>42606</v>
      </c>
      <c r="K20" s="49" t="s">
        <v>528</v>
      </c>
      <c r="L20" s="50">
        <v>3</v>
      </c>
      <c r="M20" s="76">
        <v>500</v>
      </c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3072.06</v>
      </c>
      <c r="F21" s="17">
        <v>0.45</v>
      </c>
      <c r="I21" s="47">
        <v>947</v>
      </c>
      <c r="J21" s="48">
        <v>42606</v>
      </c>
      <c r="K21" s="49" t="s">
        <v>528</v>
      </c>
      <c r="L21" s="50">
        <v>9</v>
      </c>
      <c r="M21" s="76">
        <v>300</v>
      </c>
    </row>
    <row r="22" spans="2:13" ht="44.25" customHeight="1" x14ac:dyDescent="0.25">
      <c r="B22" s="172">
        <v>3</v>
      </c>
      <c r="C22" s="185" t="s">
        <v>17</v>
      </c>
      <c r="D22" s="194" t="s">
        <v>66</v>
      </c>
      <c r="E22" s="180">
        <v>16384.319999999996</v>
      </c>
      <c r="F22" s="20">
        <v>2.4</v>
      </c>
      <c r="I22" s="73" t="s">
        <v>529</v>
      </c>
      <c r="J22" s="74">
        <v>42629</v>
      </c>
      <c r="K22" s="49" t="s">
        <v>530</v>
      </c>
      <c r="L22" s="76">
        <v>9</v>
      </c>
      <c r="M22" s="76">
        <v>2000</v>
      </c>
    </row>
    <row r="23" spans="2:13" ht="17.25" thickBot="1" x14ac:dyDescent="0.3">
      <c r="B23" s="174"/>
      <c r="C23" s="186"/>
      <c r="D23" s="195"/>
      <c r="E23" s="181"/>
      <c r="F23" s="21"/>
      <c r="I23" s="73">
        <v>1154</v>
      </c>
      <c r="J23" s="74">
        <v>42642</v>
      </c>
      <c r="K23" s="49" t="s">
        <v>531</v>
      </c>
      <c r="L23" s="76">
        <v>5</v>
      </c>
      <c r="M23" s="76">
        <v>1000</v>
      </c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7099.8719999999994</v>
      </c>
      <c r="F24" s="8">
        <v>1.04</v>
      </c>
      <c r="I24" s="73">
        <v>1147</v>
      </c>
      <c r="J24" s="74">
        <v>42642</v>
      </c>
      <c r="K24" s="89" t="s">
        <v>532</v>
      </c>
      <c r="L24" s="76">
        <v>5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8670.0360000000001</v>
      </c>
      <c r="F25" s="8">
        <v>1.27</v>
      </c>
      <c r="I25" s="73">
        <v>1092</v>
      </c>
      <c r="J25" s="74">
        <v>42634</v>
      </c>
      <c r="K25" s="89" t="s">
        <v>533</v>
      </c>
      <c r="L25" s="76">
        <v>5</v>
      </c>
      <c r="M25" s="76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18295.824000000001</v>
      </c>
      <c r="F26" s="8">
        <v>2.68</v>
      </c>
      <c r="I26" s="47"/>
      <c r="J26" s="48"/>
      <c r="K26" s="49" t="s">
        <v>204</v>
      </c>
      <c r="L26" s="50"/>
      <c r="M26" s="76"/>
    </row>
    <row r="27" spans="2:13" ht="17.25" thickBot="1" x14ac:dyDescent="0.3">
      <c r="B27" s="67"/>
      <c r="C27" s="71" t="s">
        <v>22</v>
      </c>
      <c r="D27" s="103"/>
      <c r="E27" s="70">
        <v>92025.263999999996</v>
      </c>
      <c r="F27" s="8">
        <f>F14+F16+F22+F24+F25+F26</f>
        <v>13.48</v>
      </c>
      <c r="I27" s="73">
        <v>1223</v>
      </c>
      <c r="J27" s="74">
        <v>42650</v>
      </c>
      <c r="K27" s="89" t="s">
        <v>534</v>
      </c>
      <c r="L27" s="76">
        <v>5</v>
      </c>
      <c r="M27" s="76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11264.22</v>
      </c>
      <c r="F28" s="8">
        <v>1.65</v>
      </c>
      <c r="I28" s="73">
        <v>1224</v>
      </c>
      <c r="J28" s="74">
        <v>42650</v>
      </c>
      <c r="K28" s="89" t="s">
        <v>152</v>
      </c>
      <c r="L28" s="76">
        <v>10</v>
      </c>
      <c r="M28" s="76"/>
    </row>
    <row r="29" spans="2:13" ht="17.25" thickBot="1" x14ac:dyDescent="0.3">
      <c r="B29" s="78"/>
      <c r="C29" s="79" t="s">
        <v>80</v>
      </c>
      <c r="D29" s="80"/>
      <c r="E29" s="81">
        <v>103289.484</v>
      </c>
      <c r="F29" s="8">
        <f>F28+F27</f>
        <v>15.13</v>
      </c>
      <c r="I29" s="73"/>
      <c r="J29" s="76"/>
      <c r="K29" s="89" t="s">
        <v>97</v>
      </c>
      <c r="L29" s="76"/>
      <c r="M29" s="76"/>
    </row>
    <row r="30" spans="2:13" x14ac:dyDescent="0.25">
      <c r="I30" s="73">
        <v>1396</v>
      </c>
      <c r="J30" s="74">
        <v>42682</v>
      </c>
      <c r="K30" s="76" t="s">
        <v>535</v>
      </c>
      <c r="L30" s="76">
        <v>4</v>
      </c>
      <c r="M30" s="45"/>
    </row>
    <row r="31" spans="2:13" x14ac:dyDescent="0.25">
      <c r="B31" s="189" t="s">
        <v>82</v>
      </c>
      <c r="C31" s="189"/>
      <c r="D31" s="189"/>
      <c r="E31" s="82">
        <v>1.7</v>
      </c>
      <c r="F31" s="83"/>
      <c r="I31" s="73">
        <v>1572</v>
      </c>
      <c r="J31" s="74">
        <v>42716</v>
      </c>
      <c r="K31" s="76" t="s">
        <v>536</v>
      </c>
      <c r="L31" s="76">
        <v>4</v>
      </c>
    </row>
    <row r="32" spans="2:13" ht="18.75" x14ac:dyDescent="0.3">
      <c r="B32" s="190" t="s">
        <v>85</v>
      </c>
      <c r="C32" s="190"/>
      <c r="D32" s="190"/>
      <c r="E32" s="84">
        <v>14543.369999999999</v>
      </c>
      <c r="I32" s="45"/>
      <c r="J32" s="90">
        <v>42686</v>
      </c>
      <c r="K32" s="49" t="s">
        <v>102</v>
      </c>
      <c r="L32" s="87" t="s">
        <v>103</v>
      </c>
    </row>
    <row r="33" spans="4:13" ht="15.75" x14ac:dyDescent="0.25">
      <c r="D33" s="184"/>
      <c r="E33" s="184"/>
      <c r="I33" s="87"/>
      <c r="J33" s="150"/>
      <c r="K33" s="151" t="s">
        <v>104</v>
      </c>
      <c r="L33" s="87" t="s">
        <v>105</v>
      </c>
      <c r="M33" s="45"/>
    </row>
    <row r="34" spans="4:13" ht="25.5" x14ac:dyDescent="0.25">
      <c r="I34" s="45"/>
      <c r="J34" s="152"/>
      <c r="K34" s="153" t="s">
        <v>572</v>
      </c>
      <c r="L34" s="154" t="s">
        <v>573</v>
      </c>
      <c r="M34" s="45"/>
    </row>
    <row r="35" spans="4:13" ht="60.75" x14ac:dyDescent="0.25">
      <c r="I35" s="45"/>
      <c r="J35" s="152"/>
      <c r="K35" s="155" t="s">
        <v>574</v>
      </c>
      <c r="L35" s="154" t="s">
        <v>575</v>
      </c>
      <c r="M35" s="45"/>
    </row>
    <row r="36" spans="4:13" ht="60.75" x14ac:dyDescent="0.25">
      <c r="D36" s="184" t="s">
        <v>89</v>
      </c>
      <c r="E36" s="184"/>
      <c r="I36" s="45"/>
      <c r="J36" s="152" t="s">
        <v>576</v>
      </c>
      <c r="K36" s="156" t="s">
        <v>577</v>
      </c>
      <c r="L36" s="157" t="s">
        <v>578</v>
      </c>
      <c r="M36" s="45"/>
    </row>
    <row r="37" spans="4:13" ht="45" x14ac:dyDescent="0.25">
      <c r="I37" s="45"/>
      <c r="J37" s="152" t="s">
        <v>579</v>
      </c>
      <c r="K37" s="158" t="s">
        <v>580</v>
      </c>
      <c r="L37" s="157" t="s">
        <v>578</v>
      </c>
      <c r="M37" s="45"/>
    </row>
    <row r="38" spans="4:13" ht="60.75" x14ac:dyDescent="0.25">
      <c r="I38" s="45"/>
      <c r="J38" s="152"/>
      <c r="K38" s="156" t="s">
        <v>581</v>
      </c>
      <c r="L38" s="157" t="s">
        <v>578</v>
      </c>
      <c r="M38" s="45"/>
    </row>
    <row r="39" spans="4:13" ht="15.75" x14ac:dyDescent="0.25">
      <c r="I39" s="45"/>
      <c r="J39" s="152"/>
      <c r="K39" s="156" t="s">
        <v>582</v>
      </c>
      <c r="L39" s="159" t="s">
        <v>583</v>
      </c>
      <c r="M39" s="45"/>
    </row>
    <row r="40" spans="4:13" ht="25.5" x14ac:dyDescent="0.25">
      <c r="I40" s="45"/>
      <c r="J40" s="152"/>
      <c r="K40" s="155" t="s">
        <v>584</v>
      </c>
      <c r="L40" s="154" t="s">
        <v>585</v>
      </c>
      <c r="M40" s="157"/>
    </row>
    <row r="41" spans="4:13" ht="38.25" x14ac:dyDescent="0.25">
      <c r="I41" s="45"/>
      <c r="J41" s="152"/>
      <c r="K41" s="156" t="s">
        <v>586</v>
      </c>
      <c r="L41" s="157" t="s">
        <v>587</v>
      </c>
      <c r="M41" s="159"/>
    </row>
    <row r="42" spans="4:13" ht="38.25" x14ac:dyDescent="0.25">
      <c r="I42" s="45"/>
      <c r="J42" s="152"/>
      <c r="K42" s="156" t="s">
        <v>588</v>
      </c>
      <c r="L42" s="157" t="s">
        <v>587</v>
      </c>
      <c r="M42" s="45"/>
    </row>
    <row r="43" spans="4:13" ht="25.5" x14ac:dyDescent="0.25">
      <c r="I43" s="45"/>
      <c r="J43" s="152"/>
      <c r="K43" s="155" t="s">
        <v>589</v>
      </c>
      <c r="L43" s="154" t="s">
        <v>590</v>
      </c>
      <c r="M43" s="45"/>
    </row>
    <row r="44" spans="4:13" ht="38.25" x14ac:dyDescent="0.25">
      <c r="I44" s="45"/>
      <c r="J44" s="152"/>
      <c r="K44" s="155" t="s">
        <v>591</v>
      </c>
      <c r="L44" s="154" t="s">
        <v>592</v>
      </c>
      <c r="M44" s="45"/>
    </row>
    <row r="45" spans="4:13" ht="31.5" x14ac:dyDescent="0.25">
      <c r="I45" s="45"/>
      <c r="J45" s="152">
        <v>42591</v>
      </c>
      <c r="K45" s="155" t="s">
        <v>593</v>
      </c>
      <c r="L45" s="154" t="s">
        <v>594</v>
      </c>
      <c r="M45" s="45"/>
    </row>
    <row r="46" spans="4:13" ht="41.25" x14ac:dyDescent="0.25">
      <c r="I46" s="45"/>
      <c r="J46" s="152"/>
      <c r="K46" s="155" t="s">
        <v>595</v>
      </c>
      <c r="L46" s="154" t="s">
        <v>596</v>
      </c>
      <c r="M46" s="45"/>
    </row>
    <row r="47" spans="4:13" ht="79.5" x14ac:dyDescent="0.25">
      <c r="I47" s="45"/>
      <c r="J47" s="152"/>
      <c r="K47" s="160" t="s">
        <v>597</v>
      </c>
      <c r="L47" s="157" t="s">
        <v>598</v>
      </c>
      <c r="M47" s="45"/>
    </row>
    <row r="48" spans="4:13" ht="15.75" x14ac:dyDescent="0.25">
      <c r="I48" s="45"/>
      <c r="J48" s="94"/>
      <c r="K48" s="155" t="s">
        <v>599</v>
      </c>
      <c r="L48" s="154" t="s">
        <v>600</v>
      </c>
      <c r="M48" s="45"/>
    </row>
    <row r="49" spans="9:13" x14ac:dyDescent="0.25">
      <c r="I49" s="45"/>
      <c r="J49" s="94"/>
      <c r="K49" s="161"/>
      <c r="L49" s="45"/>
      <c r="M49" s="45"/>
    </row>
    <row r="50" spans="9:13" x14ac:dyDescent="0.25">
      <c r="I50" s="45"/>
      <c r="J50" s="94"/>
      <c r="K50" s="45"/>
      <c r="L50" s="45"/>
      <c r="M50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8"/>
  <sheetViews>
    <sheetView topLeftCell="E52" workbookViewId="0">
      <selection activeCell="I14" sqref="I14:M58"/>
    </sheetView>
  </sheetViews>
  <sheetFormatPr defaultRowHeight="15" x14ac:dyDescent="0.25"/>
  <cols>
    <col min="1" max="1" width="4.28515625" customWidth="1"/>
    <col min="2" max="2" width="10.7109375" customWidth="1"/>
    <col min="3" max="3" width="39" customWidth="1"/>
    <col min="4" max="4" width="60.7109375" customWidth="1"/>
    <col min="5" max="5" width="19.7109375" customWidth="1"/>
    <col min="7" max="8" width="5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537</v>
      </c>
      <c r="E7" s="171"/>
    </row>
    <row r="8" spans="2:13" ht="15.75" x14ac:dyDescent="0.25">
      <c r="C8" s="31" t="s">
        <v>32</v>
      </c>
      <c r="D8" s="32" t="s">
        <v>33</v>
      </c>
      <c r="E8" s="30">
        <v>547.9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7385.692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88628.304000000004</v>
      </c>
      <c r="I10" s="178" t="s">
        <v>38</v>
      </c>
      <c r="J10" s="178"/>
      <c r="K10" s="37">
        <v>9668.010000000002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78960.293999999994</v>
      </c>
      <c r="I11" s="38" t="s">
        <v>40</v>
      </c>
      <c r="J11" s="38"/>
      <c r="K11" s="29">
        <v>10737.259999999998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 , дом 2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16962.984</v>
      </c>
      <c r="F14" s="11">
        <v>2.58</v>
      </c>
      <c r="I14" s="47">
        <v>8</v>
      </c>
      <c r="J14" s="48">
        <v>42375</v>
      </c>
      <c r="K14" s="49" t="s">
        <v>63</v>
      </c>
      <c r="L14" s="50">
        <v>11</v>
      </c>
      <c r="M14" s="50">
        <v>1500</v>
      </c>
    </row>
    <row r="15" spans="2:13" ht="17.25" customHeight="1" thickBot="1" x14ac:dyDescent="0.3">
      <c r="B15" s="174"/>
      <c r="C15" s="198" t="s">
        <v>538</v>
      </c>
      <c r="D15" s="199"/>
      <c r="E15" s="181"/>
      <c r="F15" s="51"/>
      <c r="I15" s="47">
        <v>164</v>
      </c>
      <c r="J15" s="48">
        <v>42401</v>
      </c>
      <c r="K15" s="49" t="s">
        <v>539</v>
      </c>
      <c r="L15" s="50" t="s">
        <v>352</v>
      </c>
      <c r="M15" s="50">
        <v>2000</v>
      </c>
    </row>
    <row r="16" spans="2:13" ht="16.5" customHeight="1" x14ac:dyDescent="0.25">
      <c r="B16" s="172" t="s">
        <v>53</v>
      </c>
      <c r="C16" s="175" t="s">
        <v>54</v>
      </c>
      <c r="D16" s="193"/>
      <c r="E16" s="52">
        <v>23077.547999999999</v>
      </c>
      <c r="F16" s="13">
        <f>F17+F18+F19+F20+F21</f>
        <v>3.5100000000000002</v>
      </c>
      <c r="I16" s="47">
        <v>476</v>
      </c>
      <c r="J16" s="48" t="s">
        <v>540</v>
      </c>
      <c r="K16" s="50" t="s">
        <v>330</v>
      </c>
      <c r="L16" s="50">
        <v>7</v>
      </c>
      <c r="M16" s="50">
        <v>300</v>
      </c>
    </row>
    <row r="17" spans="2:13" ht="45" x14ac:dyDescent="0.25">
      <c r="B17" s="173"/>
      <c r="C17" s="54" t="s">
        <v>56</v>
      </c>
      <c r="D17" s="94" t="s">
        <v>57</v>
      </c>
      <c r="E17" s="56">
        <v>7889.76</v>
      </c>
      <c r="F17" s="15">
        <v>1.2</v>
      </c>
      <c r="I17" s="47">
        <v>617</v>
      </c>
      <c r="J17" s="48">
        <v>42529</v>
      </c>
      <c r="K17" s="49" t="s">
        <v>541</v>
      </c>
      <c r="L17" s="50">
        <v>12</v>
      </c>
      <c r="M17" s="50">
        <v>1100</v>
      </c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943</v>
      </c>
      <c r="J18" s="48">
        <v>42606</v>
      </c>
      <c r="K18" s="49" t="s">
        <v>542</v>
      </c>
      <c r="L18" s="50">
        <v>1</v>
      </c>
      <c r="M18" s="50">
        <v>300</v>
      </c>
    </row>
    <row r="19" spans="2:13" ht="57" customHeight="1" x14ac:dyDescent="0.25">
      <c r="B19" s="173"/>
      <c r="C19" s="54" t="s">
        <v>14</v>
      </c>
      <c r="D19" s="96" t="s">
        <v>60</v>
      </c>
      <c r="E19" s="56">
        <v>8415.7440000000006</v>
      </c>
      <c r="F19" s="15">
        <v>1.28</v>
      </c>
      <c r="I19" s="47">
        <v>1054</v>
      </c>
      <c r="J19" s="48">
        <v>42626</v>
      </c>
      <c r="K19" s="49" t="s">
        <v>530</v>
      </c>
      <c r="L19" s="50">
        <v>10</v>
      </c>
      <c r="M19" s="50">
        <v>500</v>
      </c>
    </row>
    <row r="20" spans="2:13" ht="45" x14ac:dyDescent="0.25">
      <c r="B20" s="173"/>
      <c r="C20" s="54" t="s">
        <v>15</v>
      </c>
      <c r="D20" s="96" t="s">
        <v>62</v>
      </c>
      <c r="E20" s="56">
        <v>3813.384</v>
      </c>
      <c r="F20" s="15">
        <v>0.57999999999999996</v>
      </c>
      <c r="I20" s="119">
        <v>1156</v>
      </c>
      <c r="J20" s="120">
        <v>42642</v>
      </c>
      <c r="K20" s="121" t="s">
        <v>456</v>
      </c>
      <c r="L20" s="121">
        <v>1</v>
      </c>
      <c r="M20" s="121">
        <v>1000</v>
      </c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2958.6600000000003</v>
      </c>
      <c r="F21" s="17">
        <v>0.45</v>
      </c>
      <c r="I21" s="119">
        <v>1115</v>
      </c>
      <c r="J21" s="120">
        <v>42639</v>
      </c>
      <c r="K21" s="121" t="s">
        <v>456</v>
      </c>
      <c r="L21" s="121">
        <v>1</v>
      </c>
      <c r="M21" s="121">
        <v>500</v>
      </c>
    </row>
    <row r="22" spans="2:13" ht="44.25" customHeight="1" x14ac:dyDescent="0.25">
      <c r="B22" s="172">
        <v>3</v>
      </c>
      <c r="C22" s="185" t="s">
        <v>17</v>
      </c>
      <c r="D22" s="194" t="s">
        <v>66</v>
      </c>
      <c r="E22" s="180">
        <v>15779.52</v>
      </c>
      <c r="F22" s="20">
        <v>2.4</v>
      </c>
      <c r="I22" s="47"/>
      <c r="J22" s="48"/>
      <c r="K22" s="49" t="s">
        <v>204</v>
      </c>
      <c r="L22" s="50"/>
      <c r="M22" s="50">
        <v>600</v>
      </c>
    </row>
    <row r="23" spans="2:13" ht="17.25" thickBot="1" x14ac:dyDescent="0.3">
      <c r="B23" s="174"/>
      <c r="C23" s="186"/>
      <c r="D23" s="195"/>
      <c r="E23" s="181"/>
      <c r="F23" s="21"/>
      <c r="I23" s="119">
        <v>1199</v>
      </c>
      <c r="J23" s="120">
        <v>42647</v>
      </c>
      <c r="K23" s="121" t="s">
        <v>456</v>
      </c>
      <c r="L23" s="121">
        <v>1</v>
      </c>
      <c r="M23" s="121">
        <v>500</v>
      </c>
    </row>
    <row r="24" spans="2:13" ht="90" customHeight="1" thickBot="1" x14ac:dyDescent="0.3">
      <c r="B24" s="63">
        <v>4</v>
      </c>
      <c r="C24" s="64" t="s">
        <v>19</v>
      </c>
      <c r="D24" s="99" t="s">
        <v>69</v>
      </c>
      <c r="E24" s="66">
        <v>6837.7920000000004</v>
      </c>
      <c r="F24" s="8">
        <v>1.04</v>
      </c>
      <c r="I24" s="119">
        <v>1235</v>
      </c>
      <c r="J24" s="120">
        <v>42653</v>
      </c>
      <c r="K24" s="121" t="s">
        <v>456</v>
      </c>
      <c r="L24" s="121">
        <v>1</v>
      </c>
      <c r="M24" s="121">
        <v>500</v>
      </c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8349.996000000001</v>
      </c>
      <c r="F25" s="8">
        <v>1.27</v>
      </c>
      <c r="I25" s="119">
        <v>1247</v>
      </c>
      <c r="J25" s="120">
        <v>42653</v>
      </c>
      <c r="K25" s="121" t="s">
        <v>456</v>
      </c>
      <c r="L25" s="121">
        <v>1</v>
      </c>
      <c r="M25" s="121">
        <v>500</v>
      </c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17620.464</v>
      </c>
      <c r="F26" s="8">
        <v>2.68</v>
      </c>
      <c r="I26" s="119">
        <v>1262</v>
      </c>
      <c r="J26" s="120">
        <v>42656</v>
      </c>
      <c r="K26" s="121" t="s">
        <v>543</v>
      </c>
      <c r="L26" s="121">
        <v>1</v>
      </c>
      <c r="M26" s="121">
        <v>300</v>
      </c>
    </row>
    <row r="27" spans="2:13" ht="17.25" thickBot="1" x14ac:dyDescent="0.3">
      <c r="B27" s="67"/>
      <c r="C27" s="71" t="s">
        <v>22</v>
      </c>
      <c r="D27" s="103"/>
      <c r="E27" s="70">
        <v>88628.304000000004</v>
      </c>
      <c r="F27" s="8">
        <f>F14+F16+F22+F24+F25+F26</f>
        <v>13.48</v>
      </c>
      <c r="I27" s="119">
        <v>1271</v>
      </c>
      <c r="J27" s="120">
        <v>42657</v>
      </c>
      <c r="K27" s="121" t="s">
        <v>456</v>
      </c>
      <c r="L27" s="121">
        <v>1</v>
      </c>
      <c r="M27" s="121">
        <v>500</v>
      </c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10848.42</v>
      </c>
      <c r="F28" s="8">
        <v>1.65</v>
      </c>
      <c r="I28" s="119">
        <v>1289</v>
      </c>
      <c r="J28" s="120">
        <v>42661</v>
      </c>
      <c r="K28" s="121" t="s">
        <v>456</v>
      </c>
      <c r="L28" s="121">
        <v>9.1</v>
      </c>
      <c r="M28" s="121">
        <v>500</v>
      </c>
    </row>
    <row r="29" spans="2:13" ht="17.25" thickBot="1" x14ac:dyDescent="0.3">
      <c r="B29" s="78"/>
      <c r="C29" s="79" t="s">
        <v>80</v>
      </c>
      <c r="D29" s="80"/>
      <c r="E29" s="81">
        <v>99476.724000000002</v>
      </c>
      <c r="F29" s="8">
        <f>F28+F27</f>
        <v>15.13</v>
      </c>
      <c r="I29" s="119">
        <v>1313</v>
      </c>
      <c r="J29" s="120">
        <v>42666</v>
      </c>
      <c r="K29" s="121" t="s">
        <v>456</v>
      </c>
      <c r="L29" s="121">
        <v>1</v>
      </c>
      <c r="M29" s="121">
        <v>500</v>
      </c>
    </row>
    <row r="30" spans="2:13" x14ac:dyDescent="0.25">
      <c r="I30" s="85"/>
      <c r="J30" s="87"/>
      <c r="K30" s="87" t="s">
        <v>154</v>
      </c>
      <c r="L30" s="87"/>
      <c r="M30" s="87">
        <v>600</v>
      </c>
    </row>
    <row r="31" spans="2:13" x14ac:dyDescent="0.25">
      <c r="B31" s="189" t="s">
        <v>82</v>
      </c>
      <c r="C31" s="189"/>
      <c r="D31" s="189"/>
      <c r="E31" s="82">
        <v>3.4</v>
      </c>
      <c r="F31" s="83"/>
      <c r="I31" s="119">
        <v>1393</v>
      </c>
      <c r="J31" s="120">
        <v>42682</v>
      </c>
      <c r="K31" s="121" t="s">
        <v>544</v>
      </c>
      <c r="L31" s="121">
        <v>10</v>
      </c>
      <c r="M31" s="121">
        <v>1500</v>
      </c>
    </row>
    <row r="32" spans="2:13" ht="18.75" x14ac:dyDescent="0.3">
      <c r="B32" s="190" t="s">
        <v>85</v>
      </c>
      <c r="C32" s="190"/>
      <c r="D32" s="190"/>
      <c r="E32" s="84">
        <v>10737.259999999998</v>
      </c>
      <c r="I32" s="119">
        <v>1425</v>
      </c>
      <c r="J32" s="120">
        <v>42684</v>
      </c>
      <c r="K32" s="121" t="s">
        <v>545</v>
      </c>
      <c r="L32" s="121">
        <v>3</v>
      </c>
      <c r="M32" s="121">
        <v>1500</v>
      </c>
    </row>
    <row r="33" spans="4:13" ht="15.75" x14ac:dyDescent="0.25">
      <c r="D33" s="184"/>
      <c r="E33" s="184"/>
      <c r="I33" s="119">
        <v>1442</v>
      </c>
      <c r="J33" s="120">
        <v>42686</v>
      </c>
      <c r="K33" s="121" t="s">
        <v>546</v>
      </c>
      <c r="L33" s="121">
        <v>10</v>
      </c>
      <c r="M33" s="121">
        <v>1500</v>
      </c>
    </row>
    <row r="34" spans="4:13" x14ac:dyDescent="0.25">
      <c r="I34" s="119"/>
      <c r="J34" s="121"/>
      <c r="K34" s="121" t="s">
        <v>97</v>
      </c>
      <c r="L34" s="121"/>
      <c r="M34" s="121">
        <v>600</v>
      </c>
    </row>
    <row r="35" spans="4:13" x14ac:dyDescent="0.25">
      <c r="I35" s="85" t="s">
        <v>547</v>
      </c>
      <c r="J35" s="86">
        <v>42705</v>
      </c>
      <c r="K35" s="87" t="s">
        <v>162</v>
      </c>
      <c r="L35" s="87">
        <v>1</v>
      </c>
      <c r="M35" s="87">
        <v>1500</v>
      </c>
    </row>
    <row r="36" spans="4:13" ht="15.75" x14ac:dyDescent="0.25">
      <c r="D36" s="184" t="s">
        <v>89</v>
      </c>
      <c r="E36" s="184"/>
      <c r="I36" s="85">
        <v>1566</v>
      </c>
      <c r="J36" s="86">
        <v>42716</v>
      </c>
      <c r="K36" s="87" t="s">
        <v>327</v>
      </c>
      <c r="L36" s="87">
        <v>1</v>
      </c>
      <c r="M36" s="87">
        <v>500</v>
      </c>
    </row>
    <row r="37" spans="4:13" x14ac:dyDescent="0.25">
      <c r="I37" s="85">
        <v>1585</v>
      </c>
      <c r="J37" s="86">
        <v>42718</v>
      </c>
      <c r="K37" s="87" t="s">
        <v>548</v>
      </c>
      <c r="L37" s="87">
        <v>1</v>
      </c>
      <c r="M37" s="87">
        <v>500</v>
      </c>
    </row>
    <row r="38" spans="4:13" x14ac:dyDescent="0.25">
      <c r="I38" s="85">
        <v>1594</v>
      </c>
      <c r="J38" s="86">
        <v>42720</v>
      </c>
      <c r="K38" s="87" t="s">
        <v>327</v>
      </c>
      <c r="L38" s="87">
        <v>1</v>
      </c>
      <c r="M38" s="87">
        <v>500</v>
      </c>
    </row>
    <row r="39" spans="4:13" x14ac:dyDescent="0.25">
      <c r="I39" s="85">
        <v>1604</v>
      </c>
      <c r="J39" s="86">
        <v>42723</v>
      </c>
      <c r="K39" s="87" t="s">
        <v>327</v>
      </c>
      <c r="L39" s="87">
        <v>1</v>
      </c>
      <c r="M39" s="87">
        <v>500</v>
      </c>
    </row>
    <row r="40" spans="4:13" x14ac:dyDescent="0.25">
      <c r="I40" s="45"/>
      <c r="J40" s="90">
        <v>42686</v>
      </c>
      <c r="K40" s="49" t="s">
        <v>102</v>
      </c>
      <c r="L40" s="87" t="s">
        <v>103</v>
      </c>
      <c r="M40" s="45">
        <v>2000</v>
      </c>
    </row>
    <row r="41" spans="4:13" x14ac:dyDescent="0.25">
      <c r="I41" s="87"/>
      <c r="J41" s="150"/>
      <c r="K41" s="151" t="s">
        <v>104</v>
      </c>
      <c r="L41" s="87" t="s">
        <v>105</v>
      </c>
      <c r="M41" s="45"/>
    </row>
    <row r="42" spans="4:13" ht="25.5" x14ac:dyDescent="0.25">
      <c r="I42" s="45"/>
      <c r="J42" s="152"/>
      <c r="K42" s="153" t="s">
        <v>572</v>
      </c>
      <c r="L42" s="154" t="s">
        <v>573</v>
      </c>
      <c r="M42" s="45"/>
    </row>
    <row r="43" spans="4:13" ht="60.75" x14ac:dyDescent="0.25">
      <c r="I43" s="45"/>
      <c r="J43" s="152"/>
      <c r="K43" s="155" t="s">
        <v>574</v>
      </c>
      <c r="L43" s="154" t="s">
        <v>575</v>
      </c>
      <c r="M43" s="45"/>
    </row>
    <row r="44" spans="4:13" ht="60.75" x14ac:dyDescent="0.25">
      <c r="I44" s="45"/>
      <c r="J44" s="152" t="s">
        <v>576</v>
      </c>
      <c r="K44" s="156" t="s">
        <v>577</v>
      </c>
      <c r="L44" s="157" t="s">
        <v>578</v>
      </c>
      <c r="M44" s="45"/>
    </row>
    <row r="45" spans="4:13" ht="45" x14ac:dyDescent="0.25">
      <c r="I45" s="45"/>
      <c r="J45" s="152" t="s">
        <v>579</v>
      </c>
      <c r="K45" s="158" t="s">
        <v>580</v>
      </c>
      <c r="L45" s="157" t="s">
        <v>578</v>
      </c>
      <c r="M45" s="45"/>
    </row>
    <row r="46" spans="4:13" ht="60.75" x14ac:dyDescent="0.25">
      <c r="I46" s="45"/>
      <c r="J46" s="152"/>
      <c r="K46" s="156" t="s">
        <v>581</v>
      </c>
      <c r="L46" s="157" t="s">
        <v>578</v>
      </c>
      <c r="M46" s="45"/>
    </row>
    <row r="47" spans="4:13" ht="15.75" x14ac:dyDescent="0.25">
      <c r="I47" s="45"/>
      <c r="J47" s="152"/>
      <c r="K47" s="156" t="s">
        <v>582</v>
      </c>
      <c r="L47" s="159" t="s">
        <v>583</v>
      </c>
      <c r="M47" s="45"/>
    </row>
    <row r="48" spans="4:13" ht="25.5" x14ac:dyDescent="0.25">
      <c r="I48" s="45"/>
      <c r="J48" s="152"/>
      <c r="K48" s="155" t="s">
        <v>584</v>
      </c>
      <c r="L48" s="154" t="s">
        <v>585</v>
      </c>
      <c r="M48" s="157"/>
    </row>
    <row r="49" spans="9:13" ht="38.25" x14ac:dyDescent="0.25">
      <c r="I49" s="45"/>
      <c r="J49" s="152"/>
      <c r="K49" s="156" t="s">
        <v>586</v>
      </c>
      <c r="L49" s="157" t="s">
        <v>587</v>
      </c>
      <c r="M49" s="159"/>
    </row>
    <row r="50" spans="9:13" ht="38.25" x14ac:dyDescent="0.25">
      <c r="I50" s="45"/>
      <c r="J50" s="152"/>
      <c r="K50" s="156" t="s">
        <v>588</v>
      </c>
      <c r="L50" s="157" t="s">
        <v>587</v>
      </c>
      <c r="M50" s="45"/>
    </row>
    <row r="51" spans="9:13" ht="25.5" x14ac:dyDescent="0.25">
      <c r="I51" s="45"/>
      <c r="J51" s="152"/>
      <c r="K51" s="155" t="s">
        <v>589</v>
      </c>
      <c r="L51" s="154" t="s">
        <v>590</v>
      </c>
      <c r="M51" s="45"/>
    </row>
    <row r="52" spans="9:13" ht="38.25" x14ac:dyDescent="0.25">
      <c r="I52" s="45"/>
      <c r="J52" s="152"/>
      <c r="K52" s="155" t="s">
        <v>591</v>
      </c>
      <c r="L52" s="154" t="s">
        <v>592</v>
      </c>
      <c r="M52" s="45"/>
    </row>
    <row r="53" spans="9:13" ht="31.5" x14ac:dyDescent="0.25">
      <c r="I53" s="45"/>
      <c r="J53" s="152">
        <v>42591</v>
      </c>
      <c r="K53" s="155" t="s">
        <v>593</v>
      </c>
      <c r="L53" s="154" t="s">
        <v>594</v>
      </c>
      <c r="M53" s="45"/>
    </row>
    <row r="54" spans="9:13" ht="41.25" x14ac:dyDescent="0.25">
      <c r="I54" s="45"/>
      <c r="J54" s="152"/>
      <c r="K54" s="155" t="s">
        <v>595</v>
      </c>
      <c r="L54" s="154" t="s">
        <v>596</v>
      </c>
      <c r="M54" s="45"/>
    </row>
    <row r="55" spans="9:13" ht="79.5" x14ac:dyDescent="0.25">
      <c r="I55" s="45"/>
      <c r="J55" s="152"/>
      <c r="K55" s="160" t="s">
        <v>597</v>
      </c>
      <c r="L55" s="157" t="s">
        <v>598</v>
      </c>
      <c r="M55" s="45"/>
    </row>
    <row r="56" spans="9:13" ht="15.75" x14ac:dyDescent="0.25">
      <c r="I56" s="45"/>
      <c r="J56" s="94"/>
      <c r="K56" s="155" t="s">
        <v>599</v>
      </c>
      <c r="L56" s="154" t="s">
        <v>600</v>
      </c>
      <c r="M56" s="45"/>
    </row>
    <row r="57" spans="9:13" x14ac:dyDescent="0.25">
      <c r="I57" s="45"/>
      <c r="J57" s="94"/>
      <c r="K57" s="161"/>
      <c r="L57" s="45"/>
      <c r="M57" s="45"/>
    </row>
    <row r="58" spans="9:13" x14ac:dyDescent="0.25">
      <c r="I58" s="45"/>
      <c r="J58" s="94"/>
      <c r="K58" s="45"/>
      <c r="L58" s="45"/>
      <c r="M58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7"/>
  <sheetViews>
    <sheetView topLeftCell="E28" workbookViewId="0">
      <selection activeCell="K57" sqref="K57"/>
    </sheetView>
  </sheetViews>
  <sheetFormatPr defaultRowHeight="15" x14ac:dyDescent="0.25"/>
  <cols>
    <col min="1" max="1" width="4.28515625" customWidth="1"/>
    <col min="2" max="2" width="13.85546875" customWidth="1"/>
    <col min="3" max="3" width="39" customWidth="1"/>
    <col min="4" max="4" width="60.7109375" customWidth="1"/>
    <col min="5" max="5" width="19.7109375" customWidth="1"/>
    <col min="7" max="8" width="4" customWidth="1"/>
    <col min="10" max="10" width="10.28515625" customWidth="1"/>
    <col min="11" max="11" width="69.85546875" style="143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">
        <v>168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549</v>
      </c>
      <c r="E7" s="171"/>
    </row>
    <row r="8" spans="2:13" ht="15.75" x14ac:dyDescent="0.25">
      <c r="C8" s="31" t="s">
        <v>32</v>
      </c>
      <c r="D8" s="32" t="s">
        <v>33</v>
      </c>
      <c r="E8" s="30">
        <v>558.1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 s="144">
        <v>7523.1880000000001</v>
      </c>
      <c r="L9" s="33"/>
    </row>
    <row r="10" spans="2:13" ht="15.75" x14ac:dyDescent="0.25">
      <c r="C10" s="34" t="s">
        <v>37</v>
      </c>
      <c r="D10" s="35" t="s">
        <v>169</v>
      </c>
      <c r="E10" s="36">
        <v>90278.255999999994</v>
      </c>
      <c r="I10" s="178" t="s">
        <v>38</v>
      </c>
      <c r="J10" s="178"/>
      <c r="K10" s="145">
        <v>8056.3899999999994</v>
      </c>
      <c r="L10" s="33"/>
      <c r="M10" t="s">
        <v>550</v>
      </c>
    </row>
    <row r="11" spans="2:13" ht="15.75" x14ac:dyDescent="0.25">
      <c r="C11" s="34" t="s">
        <v>39</v>
      </c>
      <c r="D11" s="35" t="s">
        <v>169</v>
      </c>
      <c r="E11" s="36">
        <v>82221.865999999995</v>
      </c>
      <c r="I11" s="38" t="s">
        <v>40</v>
      </c>
      <c r="J11" s="38"/>
      <c r="K11" s="146">
        <v>20268.36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1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147" t="s">
        <v>47</v>
      </c>
      <c r="L13" s="44" t="s">
        <v>48</v>
      </c>
    </row>
    <row r="14" spans="2:13" ht="16.5" customHeight="1" x14ac:dyDescent="0.25">
      <c r="B14" s="172" t="s">
        <v>49</v>
      </c>
      <c r="C14" s="175" t="s">
        <v>10</v>
      </c>
      <c r="D14" s="191"/>
      <c r="E14" s="180">
        <v>17278.775999999998</v>
      </c>
      <c r="F14" s="11">
        <v>2.58</v>
      </c>
      <c r="I14" s="47"/>
      <c r="J14" s="48">
        <v>42378</v>
      </c>
      <c r="K14" s="49" t="s">
        <v>551</v>
      </c>
      <c r="L14" s="50">
        <v>7</v>
      </c>
      <c r="M14" s="50"/>
    </row>
    <row r="15" spans="2:13" ht="17.25" customHeight="1" thickBot="1" x14ac:dyDescent="0.3">
      <c r="B15" s="174"/>
      <c r="C15" s="198" t="s">
        <v>552</v>
      </c>
      <c r="D15" s="199"/>
      <c r="E15" s="181"/>
      <c r="F15" s="51"/>
      <c r="I15" s="47">
        <v>60</v>
      </c>
      <c r="J15" s="48">
        <v>42383</v>
      </c>
      <c r="K15" s="49" t="s">
        <v>335</v>
      </c>
      <c r="L15" s="50">
        <v>8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23507.171999999999</v>
      </c>
      <c r="F16" s="13">
        <f>F17+F18+F19+F20+F21</f>
        <v>3.5100000000000002</v>
      </c>
      <c r="I16" s="47">
        <v>217</v>
      </c>
      <c r="J16" s="48">
        <v>42405</v>
      </c>
      <c r="K16" s="49" t="s">
        <v>553</v>
      </c>
      <c r="L16" s="50">
        <v>1.2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8036.6399999999985</v>
      </c>
      <c r="F17" s="15">
        <v>1.2</v>
      </c>
      <c r="I17" s="47">
        <v>218</v>
      </c>
      <c r="J17" s="48">
        <v>42405</v>
      </c>
      <c r="K17" s="49" t="s">
        <v>554</v>
      </c>
      <c r="L17" s="50">
        <v>1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415</v>
      </c>
      <c r="J18" s="48">
        <v>42451</v>
      </c>
      <c r="K18" s="49" t="s">
        <v>63</v>
      </c>
      <c r="L18" s="50">
        <v>7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8572.4159999999993</v>
      </c>
      <c r="F19" s="15">
        <v>1.28</v>
      </c>
      <c r="I19" s="47" t="s">
        <v>555</v>
      </c>
      <c r="J19" s="48">
        <v>42502</v>
      </c>
      <c r="K19" s="49" t="s">
        <v>556</v>
      </c>
      <c r="L19" s="50">
        <v>13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3884.3759999999993</v>
      </c>
      <c r="F20" s="15">
        <v>0.57999999999999996</v>
      </c>
      <c r="I20" s="47">
        <v>698</v>
      </c>
      <c r="J20" s="48">
        <v>42551</v>
      </c>
      <c r="K20" s="49" t="s">
        <v>557</v>
      </c>
      <c r="L20" s="50">
        <v>5</v>
      </c>
      <c r="M20" s="50"/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3013.74</v>
      </c>
      <c r="F21" s="17">
        <v>0.45</v>
      </c>
      <c r="I21" s="47" t="s">
        <v>558</v>
      </c>
      <c r="J21" s="48">
        <v>42562</v>
      </c>
      <c r="K21" s="49" t="s">
        <v>559</v>
      </c>
      <c r="L21" s="50">
        <v>3</v>
      </c>
      <c r="M21" s="50"/>
    </row>
    <row r="22" spans="2:13" ht="44.25" customHeight="1" x14ac:dyDescent="0.25">
      <c r="B22" s="172">
        <v>3</v>
      </c>
      <c r="C22" s="185" t="s">
        <v>17</v>
      </c>
      <c r="D22" s="194" t="s">
        <v>66</v>
      </c>
      <c r="E22" s="180">
        <v>16073.279999999997</v>
      </c>
      <c r="F22" s="20">
        <v>2.4</v>
      </c>
      <c r="I22" s="47">
        <v>762</v>
      </c>
      <c r="J22" s="48">
        <v>42566</v>
      </c>
      <c r="K22" s="49" t="s">
        <v>560</v>
      </c>
      <c r="L22" s="50">
        <v>12</v>
      </c>
      <c r="M22" s="50"/>
    </row>
    <row r="23" spans="2:13" ht="17.25" thickBot="1" x14ac:dyDescent="0.3">
      <c r="B23" s="174"/>
      <c r="C23" s="186"/>
      <c r="D23" s="195"/>
      <c r="E23" s="181"/>
      <c r="F23" s="21"/>
      <c r="I23" s="47">
        <v>773</v>
      </c>
      <c r="J23" s="48">
        <v>42571</v>
      </c>
      <c r="K23" s="49" t="s">
        <v>561</v>
      </c>
      <c r="L23" s="50">
        <v>12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6965.0879999999988</v>
      </c>
      <c r="F24" s="8">
        <v>1.04</v>
      </c>
      <c r="I24" s="47">
        <v>803</v>
      </c>
      <c r="J24" s="48">
        <v>42579</v>
      </c>
      <c r="K24" s="148" t="s">
        <v>562</v>
      </c>
      <c r="L24" s="50"/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8505.4439999999995</v>
      </c>
      <c r="F25" s="8">
        <v>1.27</v>
      </c>
      <c r="I25" s="47">
        <v>687</v>
      </c>
      <c r="J25" s="48">
        <v>42579</v>
      </c>
      <c r="K25" s="49" t="s">
        <v>59</v>
      </c>
      <c r="L25" s="50">
        <v>9.16</v>
      </c>
      <c r="M25" s="50" t="s">
        <v>519</v>
      </c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17948.495999999999</v>
      </c>
      <c r="F26" s="8">
        <v>2.68</v>
      </c>
      <c r="I26" s="119">
        <v>839</v>
      </c>
      <c r="J26" s="120">
        <v>42587</v>
      </c>
      <c r="K26" s="149" t="s">
        <v>463</v>
      </c>
      <c r="L26" s="121">
        <v>1</v>
      </c>
      <c r="M26" s="50"/>
    </row>
    <row r="27" spans="2:13" ht="17.25" thickBot="1" x14ac:dyDescent="0.3">
      <c r="B27" s="67"/>
      <c r="C27" s="71" t="s">
        <v>22</v>
      </c>
      <c r="D27" s="103"/>
      <c r="E27" s="70">
        <v>90278.255999999994</v>
      </c>
      <c r="F27" s="8">
        <f>F14+F16+F22+F24+F25+F26</f>
        <v>13.48</v>
      </c>
      <c r="I27" s="85">
        <v>888</v>
      </c>
      <c r="J27" s="86">
        <v>42599</v>
      </c>
      <c r="K27" s="91" t="s">
        <v>563</v>
      </c>
      <c r="L27" s="87">
        <v>9</v>
      </c>
      <c r="M27" s="50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11050.380000000001</v>
      </c>
      <c r="F28" s="8">
        <v>1.65</v>
      </c>
      <c r="I28" s="85">
        <v>905</v>
      </c>
      <c r="J28" s="86">
        <v>42601</v>
      </c>
      <c r="K28" s="91" t="s">
        <v>564</v>
      </c>
      <c r="L28" s="87">
        <v>9</v>
      </c>
      <c r="M28" s="50"/>
    </row>
    <row r="29" spans="2:13" ht="17.25" thickBot="1" x14ac:dyDescent="0.3">
      <c r="B29" s="78"/>
      <c r="C29" s="79" t="s">
        <v>80</v>
      </c>
      <c r="D29" s="80"/>
      <c r="E29" s="81">
        <v>101328.636</v>
      </c>
      <c r="F29" s="8">
        <f>F28+F27</f>
        <v>15.13</v>
      </c>
      <c r="I29" s="47">
        <v>913</v>
      </c>
      <c r="J29" s="48">
        <v>42604</v>
      </c>
      <c r="K29" s="49" t="s">
        <v>565</v>
      </c>
      <c r="L29" s="50">
        <v>5</v>
      </c>
      <c r="M29" s="45"/>
    </row>
    <row r="30" spans="2:13" x14ac:dyDescent="0.25">
      <c r="I30" s="121"/>
      <c r="J30" s="121"/>
      <c r="K30" s="149" t="s">
        <v>204</v>
      </c>
      <c r="L30" s="121"/>
      <c r="M30" s="45"/>
    </row>
    <row r="31" spans="2:13" x14ac:dyDescent="0.25">
      <c r="B31" s="189" t="s">
        <v>82</v>
      </c>
      <c r="C31" s="189"/>
      <c r="D31" s="189"/>
      <c r="E31" s="82">
        <v>1.1100000000000001</v>
      </c>
      <c r="F31" s="83"/>
      <c r="I31" s="85">
        <v>1236</v>
      </c>
      <c r="J31" s="86">
        <v>42653</v>
      </c>
      <c r="K31" s="91" t="s">
        <v>152</v>
      </c>
      <c r="L31" s="87">
        <v>9</v>
      </c>
      <c r="M31" s="45"/>
    </row>
    <row r="32" spans="2:13" ht="18.75" x14ac:dyDescent="0.3">
      <c r="B32" s="190" t="s">
        <v>85</v>
      </c>
      <c r="C32" s="190"/>
      <c r="D32" s="190"/>
      <c r="E32" s="84">
        <v>20268.36</v>
      </c>
      <c r="I32" s="85">
        <v>1237</v>
      </c>
      <c r="J32" s="86">
        <v>42653</v>
      </c>
      <c r="K32" s="91" t="s">
        <v>152</v>
      </c>
      <c r="L32" s="87">
        <v>9</v>
      </c>
      <c r="M32" s="45"/>
    </row>
    <row r="33" spans="4:14" ht="15.75" x14ac:dyDescent="0.25">
      <c r="D33" s="184"/>
      <c r="E33" s="184"/>
      <c r="I33" s="85" t="s">
        <v>566</v>
      </c>
      <c r="J33" s="86">
        <v>42654</v>
      </c>
      <c r="K33" s="91" t="s">
        <v>152</v>
      </c>
      <c r="L33" s="87"/>
      <c r="M33" s="45"/>
    </row>
    <row r="34" spans="4:14" ht="30" x14ac:dyDescent="0.25">
      <c r="I34" s="85">
        <v>1312</v>
      </c>
      <c r="J34" s="86">
        <v>42666</v>
      </c>
      <c r="K34" s="91" t="s">
        <v>567</v>
      </c>
      <c r="L34" s="87">
        <v>5</v>
      </c>
      <c r="M34" s="45"/>
    </row>
    <row r="35" spans="4:14" x14ac:dyDescent="0.25">
      <c r="I35" s="47"/>
      <c r="J35" s="48"/>
      <c r="K35" s="49" t="s">
        <v>154</v>
      </c>
      <c r="L35" s="50"/>
      <c r="M35" s="45"/>
    </row>
    <row r="36" spans="4:14" ht="15.75" x14ac:dyDescent="0.25">
      <c r="D36" s="184" t="s">
        <v>89</v>
      </c>
      <c r="E36" s="184"/>
      <c r="I36" s="85"/>
      <c r="J36" s="87"/>
      <c r="K36" s="91" t="s">
        <v>97</v>
      </c>
      <c r="L36" s="87"/>
      <c r="M36" s="45"/>
    </row>
    <row r="37" spans="4:14" x14ac:dyDescent="0.25">
      <c r="I37" s="45"/>
      <c r="J37" s="90">
        <v>42686</v>
      </c>
      <c r="K37" s="49" t="s">
        <v>102</v>
      </c>
      <c r="L37" s="87" t="s">
        <v>103</v>
      </c>
      <c r="M37" s="45"/>
      <c r="N37" s="142"/>
    </row>
    <row r="38" spans="4:14" x14ac:dyDescent="0.25">
      <c r="I38" s="45"/>
      <c r="J38" s="90">
        <v>42467</v>
      </c>
      <c r="K38" s="94" t="s">
        <v>571</v>
      </c>
      <c r="L38" s="45" t="s">
        <v>568</v>
      </c>
      <c r="M38" s="45">
        <f>2*18000+2*2000</f>
        <v>40000</v>
      </c>
    </row>
    <row r="39" spans="4:14" ht="30" x14ac:dyDescent="0.25">
      <c r="I39" s="45"/>
      <c r="J39" s="90">
        <v>42696</v>
      </c>
      <c r="K39" s="94" t="s">
        <v>569</v>
      </c>
      <c r="L39" s="45"/>
      <c r="M39" s="45"/>
    </row>
    <row r="40" spans="4:14" x14ac:dyDescent="0.25">
      <c r="I40" s="87"/>
      <c r="J40" s="150"/>
      <c r="K40" s="151" t="s">
        <v>104</v>
      </c>
      <c r="L40" s="87" t="s">
        <v>105</v>
      </c>
      <c r="M40" s="45"/>
    </row>
    <row r="41" spans="4:14" ht="25.5" x14ac:dyDescent="0.25">
      <c r="I41" s="45"/>
      <c r="J41" s="152"/>
      <c r="K41" s="153" t="s">
        <v>572</v>
      </c>
      <c r="L41" s="154" t="s">
        <v>573</v>
      </c>
      <c r="M41" s="45"/>
    </row>
    <row r="42" spans="4:14" ht="60.75" x14ac:dyDescent="0.25">
      <c r="I42" s="45"/>
      <c r="J42" s="152"/>
      <c r="K42" s="155" t="s">
        <v>574</v>
      </c>
      <c r="L42" s="154" t="s">
        <v>575</v>
      </c>
      <c r="M42" s="45"/>
    </row>
    <row r="43" spans="4:14" ht="60.75" x14ac:dyDescent="0.25">
      <c r="I43" s="45"/>
      <c r="J43" s="152" t="s">
        <v>576</v>
      </c>
      <c r="K43" s="156" t="s">
        <v>577</v>
      </c>
      <c r="L43" s="157" t="s">
        <v>578</v>
      </c>
      <c r="M43" s="45"/>
    </row>
    <row r="44" spans="4:14" ht="45" x14ac:dyDescent="0.25">
      <c r="I44" s="45"/>
      <c r="J44" s="152" t="s">
        <v>579</v>
      </c>
      <c r="K44" s="158" t="s">
        <v>580</v>
      </c>
      <c r="L44" s="157" t="s">
        <v>578</v>
      </c>
      <c r="M44" s="45"/>
    </row>
    <row r="45" spans="4:14" ht="60.75" x14ac:dyDescent="0.25">
      <c r="I45" s="45"/>
      <c r="J45" s="152"/>
      <c r="K45" s="156" t="s">
        <v>581</v>
      </c>
      <c r="L45" s="157" t="s">
        <v>578</v>
      </c>
      <c r="M45" s="45"/>
    </row>
    <row r="46" spans="4:14" ht="15.75" x14ac:dyDescent="0.25">
      <c r="I46" s="45"/>
      <c r="J46" s="152"/>
      <c r="K46" s="156" t="s">
        <v>582</v>
      </c>
      <c r="L46" s="159" t="s">
        <v>583</v>
      </c>
      <c r="M46" s="45"/>
    </row>
    <row r="47" spans="4:14" ht="25.5" x14ac:dyDescent="0.25">
      <c r="I47" s="45"/>
      <c r="J47" s="152"/>
      <c r="K47" s="155" t="s">
        <v>584</v>
      </c>
      <c r="L47" s="154" t="s">
        <v>585</v>
      </c>
      <c r="M47" s="157"/>
    </row>
    <row r="48" spans="4:14" ht="38.25" x14ac:dyDescent="0.25">
      <c r="I48" s="45"/>
      <c r="J48" s="152"/>
      <c r="K48" s="156" t="s">
        <v>586</v>
      </c>
      <c r="L48" s="157" t="s">
        <v>587</v>
      </c>
      <c r="M48" s="159"/>
    </row>
    <row r="49" spans="9:13" ht="38.25" x14ac:dyDescent="0.25">
      <c r="I49" s="45"/>
      <c r="J49" s="152"/>
      <c r="K49" s="156" t="s">
        <v>588</v>
      </c>
      <c r="L49" s="157" t="s">
        <v>587</v>
      </c>
      <c r="M49" s="45"/>
    </row>
    <row r="50" spans="9:13" ht="25.5" x14ac:dyDescent="0.25">
      <c r="I50" s="45"/>
      <c r="J50" s="152"/>
      <c r="K50" s="155" t="s">
        <v>589</v>
      </c>
      <c r="L50" s="154" t="s">
        <v>590</v>
      </c>
      <c r="M50" s="45"/>
    </row>
    <row r="51" spans="9:13" ht="38.25" x14ac:dyDescent="0.25">
      <c r="I51" s="45"/>
      <c r="J51" s="152"/>
      <c r="K51" s="155" t="s">
        <v>591</v>
      </c>
      <c r="L51" s="154" t="s">
        <v>592</v>
      </c>
      <c r="M51" s="45"/>
    </row>
    <row r="52" spans="9:13" ht="31.5" x14ac:dyDescent="0.25">
      <c r="I52" s="45"/>
      <c r="J52" s="152">
        <v>42591</v>
      </c>
      <c r="K52" s="155" t="s">
        <v>593</v>
      </c>
      <c r="L52" s="154" t="s">
        <v>594</v>
      </c>
      <c r="M52" s="45"/>
    </row>
    <row r="53" spans="9:13" ht="41.25" x14ac:dyDescent="0.25">
      <c r="I53" s="45"/>
      <c r="J53" s="152"/>
      <c r="K53" s="155" t="s">
        <v>595</v>
      </c>
      <c r="L53" s="154" t="s">
        <v>596</v>
      </c>
      <c r="M53" s="45"/>
    </row>
    <row r="54" spans="9:13" ht="79.5" x14ac:dyDescent="0.25">
      <c r="I54" s="45"/>
      <c r="J54" s="152"/>
      <c r="K54" s="160" t="s">
        <v>597</v>
      </c>
      <c r="L54" s="157" t="s">
        <v>598</v>
      </c>
      <c r="M54" s="45"/>
    </row>
    <row r="55" spans="9:13" ht="15.75" x14ac:dyDescent="0.25">
      <c r="I55" s="45"/>
      <c r="J55" s="94"/>
      <c r="K55" s="155" t="s">
        <v>599</v>
      </c>
      <c r="L55" s="154" t="s">
        <v>600</v>
      </c>
      <c r="M55" s="45"/>
    </row>
    <row r="56" spans="9:13" x14ac:dyDescent="0.25">
      <c r="I56" s="45"/>
      <c r="J56" s="94"/>
      <c r="K56" s="161"/>
      <c r="L56" s="45"/>
      <c r="M56" s="45"/>
    </row>
    <row r="57" spans="9:13" x14ac:dyDescent="0.25">
      <c r="I57" s="45"/>
      <c r="J57" s="94"/>
      <c r="K57" s="45"/>
      <c r="L57" s="45"/>
      <c r="M57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20" workbookViewId="0">
      <selection activeCell="C26" sqref="C11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1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18.75" x14ac:dyDescent="0.3">
      <c r="A6" s="203" t="s">
        <v>4</v>
      </c>
      <c r="B6" s="203"/>
      <c r="C6" s="203"/>
    </row>
    <row r="7" spans="1:3" ht="20.25" x14ac:dyDescent="0.3">
      <c r="A7" s="204" t="s">
        <v>5</v>
      </c>
      <c r="B7" s="204"/>
      <c r="C7" s="204"/>
    </row>
    <row r="8" spans="1:3" ht="18.75" x14ac:dyDescent="0.3">
      <c r="A8" s="203" t="s">
        <v>6</v>
      </c>
      <c r="B8" s="203"/>
      <c r="C8" s="203"/>
    </row>
    <row r="9" spans="1:3" ht="19.5" thickBot="1" x14ac:dyDescent="0.35">
      <c r="A9" s="2"/>
    </row>
    <row r="10" spans="1:3" ht="66.75" thickBot="1" x14ac:dyDescent="0.3">
      <c r="A10" s="3"/>
      <c r="B10" s="4" t="s">
        <v>7</v>
      </c>
      <c r="C10" s="5" t="s">
        <v>8</v>
      </c>
    </row>
    <row r="11" spans="1:3" ht="17.25" thickBot="1" x14ac:dyDescent="0.3">
      <c r="A11" s="6"/>
      <c r="B11" s="7"/>
      <c r="C11" s="8" t="s">
        <v>9</v>
      </c>
    </row>
    <row r="12" spans="1:3" ht="50.25" thickBot="1" x14ac:dyDescent="0.3">
      <c r="A12" s="9">
        <v>1</v>
      </c>
      <c r="B12" s="10" t="s">
        <v>10</v>
      </c>
      <c r="C12" s="11">
        <v>1.24</v>
      </c>
    </row>
    <row r="13" spans="1:3" ht="66" x14ac:dyDescent="0.25">
      <c r="A13" s="205">
        <v>2</v>
      </c>
      <c r="B13" s="12" t="s">
        <v>11</v>
      </c>
      <c r="C13" s="13">
        <v>3.5100000000000002</v>
      </c>
    </row>
    <row r="14" spans="1:3" ht="16.5" x14ac:dyDescent="0.25">
      <c r="A14" s="206"/>
      <c r="B14" s="14" t="s">
        <v>12</v>
      </c>
      <c r="C14" s="15">
        <v>1.2</v>
      </c>
    </row>
    <row r="15" spans="1:3" ht="16.5" x14ac:dyDescent="0.25">
      <c r="A15" s="206"/>
      <c r="B15" s="14" t="s">
        <v>13</v>
      </c>
      <c r="C15" s="15">
        <v>0</v>
      </c>
    </row>
    <row r="16" spans="1:3" ht="16.5" x14ac:dyDescent="0.25">
      <c r="A16" s="206"/>
      <c r="B16" s="14" t="s">
        <v>14</v>
      </c>
      <c r="C16" s="15">
        <v>1.28</v>
      </c>
    </row>
    <row r="17" spans="1:3" ht="16.5" x14ac:dyDescent="0.25">
      <c r="A17" s="206"/>
      <c r="B17" s="14" t="s">
        <v>15</v>
      </c>
      <c r="C17" s="15">
        <v>0.57999999999999996</v>
      </c>
    </row>
    <row r="18" spans="1:3" ht="17.25" thickBot="1" x14ac:dyDescent="0.3">
      <c r="A18" s="207"/>
      <c r="B18" s="16" t="s">
        <v>16</v>
      </c>
      <c r="C18" s="17">
        <v>0.45</v>
      </c>
    </row>
    <row r="19" spans="1:3" ht="33" x14ac:dyDescent="0.25">
      <c r="A19" s="18">
        <v>3</v>
      </c>
      <c r="B19" s="19" t="s">
        <v>17</v>
      </c>
      <c r="C19" s="20">
        <v>1.85</v>
      </c>
    </row>
    <row r="20" spans="1:3" ht="66.75" thickBot="1" x14ac:dyDescent="0.3">
      <c r="A20" s="21"/>
      <c r="B20" s="22" t="s">
        <v>18</v>
      </c>
      <c r="C20" s="21"/>
    </row>
    <row r="21" spans="1:3" ht="17.25" thickBot="1" x14ac:dyDescent="0.3">
      <c r="A21" s="6">
        <v>4</v>
      </c>
      <c r="B21" s="23" t="s">
        <v>19</v>
      </c>
      <c r="C21" s="8">
        <v>1.04</v>
      </c>
    </row>
    <row r="22" spans="1:3" ht="17.25" thickBot="1" x14ac:dyDescent="0.3">
      <c r="A22" s="6">
        <v>5</v>
      </c>
      <c r="B22" s="23" t="s">
        <v>20</v>
      </c>
      <c r="C22" s="8">
        <v>1.27</v>
      </c>
    </row>
    <row r="23" spans="1:3" ht="17.25" thickBot="1" x14ac:dyDescent="0.3">
      <c r="A23" s="6">
        <v>6</v>
      </c>
      <c r="B23" s="23" t="s">
        <v>21</v>
      </c>
      <c r="C23" s="8">
        <v>2.68</v>
      </c>
    </row>
    <row r="24" spans="1:3" ht="17.25" thickBot="1" x14ac:dyDescent="0.3">
      <c r="A24" s="6"/>
      <c r="B24" s="7" t="s">
        <v>22</v>
      </c>
      <c r="C24" s="8">
        <v>11.59</v>
      </c>
    </row>
    <row r="25" spans="1:3" ht="17.25" thickBot="1" x14ac:dyDescent="0.3">
      <c r="A25" s="6">
        <v>7</v>
      </c>
      <c r="B25" s="23" t="s">
        <v>23</v>
      </c>
      <c r="C25" s="8">
        <v>1.65</v>
      </c>
    </row>
    <row r="26" spans="1:3" ht="17.25" thickBot="1" x14ac:dyDescent="0.3">
      <c r="A26" s="6"/>
      <c r="B26" s="7" t="s">
        <v>24</v>
      </c>
      <c r="C26" s="8">
        <v>13.24</v>
      </c>
    </row>
    <row r="27" spans="1:3" ht="50.25" thickBot="1" x14ac:dyDescent="0.3">
      <c r="A27" s="24"/>
      <c r="B27" s="25" t="s">
        <v>25</v>
      </c>
      <c r="C27" s="26" t="s">
        <v>26</v>
      </c>
    </row>
    <row r="28" spans="1:3" ht="16.5" x14ac:dyDescent="0.25">
      <c r="A28" s="27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6" workbookViewId="0">
      <selection activeCell="D11" sqref="D11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1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18.75" x14ac:dyDescent="0.3">
      <c r="A6" s="203" t="s">
        <v>4</v>
      </c>
      <c r="B6" s="203"/>
      <c r="C6" s="203"/>
    </row>
    <row r="7" spans="1:3" ht="20.25" x14ac:dyDescent="0.3">
      <c r="A7" s="204" t="s">
        <v>570</v>
      </c>
      <c r="B7" s="204"/>
      <c r="C7" s="204"/>
    </row>
    <row r="8" spans="1:3" ht="18.75" x14ac:dyDescent="0.3">
      <c r="A8" s="203" t="s">
        <v>6</v>
      </c>
      <c r="B8" s="203"/>
      <c r="C8" s="203"/>
    </row>
    <row r="9" spans="1:3" ht="19.5" thickBot="1" x14ac:dyDescent="0.35">
      <c r="A9" s="2"/>
    </row>
    <row r="10" spans="1:3" ht="66.75" thickBot="1" x14ac:dyDescent="0.3">
      <c r="A10" s="3"/>
      <c r="B10" s="4" t="s">
        <v>7</v>
      </c>
      <c r="C10" s="5" t="s">
        <v>8</v>
      </c>
    </row>
    <row r="11" spans="1:3" ht="17.25" thickBot="1" x14ac:dyDescent="0.3">
      <c r="A11" s="6"/>
      <c r="B11" s="7"/>
      <c r="C11" s="8" t="s">
        <v>9</v>
      </c>
    </row>
    <row r="12" spans="1:3" ht="50.25" thickBot="1" x14ac:dyDescent="0.3">
      <c r="A12" s="9">
        <v>1</v>
      </c>
      <c r="B12" s="10" t="s">
        <v>10</v>
      </c>
      <c r="C12" s="11">
        <v>2.58</v>
      </c>
    </row>
    <row r="13" spans="1:3" ht="66" x14ac:dyDescent="0.25">
      <c r="A13" s="205">
        <v>2</v>
      </c>
      <c r="B13" s="12" t="s">
        <v>11</v>
      </c>
      <c r="C13" s="13">
        <v>3.5100000000000002</v>
      </c>
    </row>
    <row r="14" spans="1:3" ht="16.5" x14ac:dyDescent="0.25">
      <c r="A14" s="206"/>
      <c r="B14" s="14" t="s">
        <v>12</v>
      </c>
      <c r="C14" s="15">
        <v>1.2</v>
      </c>
    </row>
    <row r="15" spans="1:3" ht="16.5" x14ac:dyDescent="0.25">
      <c r="A15" s="206"/>
      <c r="B15" s="14" t="s">
        <v>13</v>
      </c>
      <c r="C15" s="15">
        <v>0</v>
      </c>
    </row>
    <row r="16" spans="1:3" ht="16.5" x14ac:dyDescent="0.25">
      <c r="A16" s="206"/>
      <c r="B16" s="14" t="s">
        <v>14</v>
      </c>
      <c r="C16" s="15">
        <v>1.28</v>
      </c>
    </row>
    <row r="17" spans="1:3" ht="16.5" x14ac:dyDescent="0.25">
      <c r="A17" s="206"/>
      <c r="B17" s="14" t="s">
        <v>15</v>
      </c>
      <c r="C17" s="15">
        <v>0.57999999999999996</v>
      </c>
    </row>
    <row r="18" spans="1:3" ht="17.25" thickBot="1" x14ac:dyDescent="0.3">
      <c r="A18" s="207"/>
      <c r="B18" s="16" t="s">
        <v>16</v>
      </c>
      <c r="C18" s="17">
        <v>0.45</v>
      </c>
    </row>
    <row r="19" spans="1:3" ht="33" x14ac:dyDescent="0.25">
      <c r="A19" s="18">
        <v>3</v>
      </c>
      <c r="B19" s="19" t="s">
        <v>17</v>
      </c>
      <c r="C19" s="20">
        <v>2.4</v>
      </c>
    </row>
    <row r="20" spans="1:3" ht="66.75" thickBot="1" x14ac:dyDescent="0.3">
      <c r="A20" s="21"/>
      <c r="B20" s="22" t="s">
        <v>18</v>
      </c>
      <c r="C20" s="21"/>
    </row>
    <row r="21" spans="1:3" ht="17.25" thickBot="1" x14ac:dyDescent="0.3">
      <c r="A21" s="6">
        <v>4</v>
      </c>
      <c r="B21" s="23" t="s">
        <v>19</v>
      </c>
      <c r="C21" s="8">
        <v>1.04</v>
      </c>
    </row>
    <row r="22" spans="1:3" ht="17.25" thickBot="1" x14ac:dyDescent="0.3">
      <c r="A22" s="6">
        <v>5</v>
      </c>
      <c r="B22" s="23" t="s">
        <v>20</v>
      </c>
      <c r="C22" s="8">
        <v>1.27</v>
      </c>
    </row>
    <row r="23" spans="1:3" ht="17.25" thickBot="1" x14ac:dyDescent="0.3">
      <c r="A23" s="6">
        <v>6</v>
      </c>
      <c r="B23" s="23" t="s">
        <v>21</v>
      </c>
      <c r="C23" s="8">
        <v>2.68</v>
      </c>
    </row>
    <row r="24" spans="1:3" ht="17.25" thickBot="1" x14ac:dyDescent="0.3">
      <c r="A24" s="6"/>
      <c r="B24" s="7" t="s">
        <v>22</v>
      </c>
      <c r="C24" s="8">
        <v>13.48</v>
      </c>
    </row>
    <row r="25" spans="1:3" ht="17.25" thickBot="1" x14ac:dyDescent="0.3">
      <c r="A25" s="6">
        <v>7</v>
      </c>
      <c r="B25" s="23" t="s">
        <v>23</v>
      </c>
      <c r="C25" s="8">
        <v>1.65</v>
      </c>
    </row>
    <row r="26" spans="1:3" ht="17.25" thickBot="1" x14ac:dyDescent="0.3">
      <c r="A26" s="6"/>
      <c r="B26" s="7" t="s">
        <v>24</v>
      </c>
      <c r="C26" s="8">
        <v>15.13</v>
      </c>
    </row>
    <row r="27" spans="1:3" ht="50.25" thickBot="1" x14ac:dyDescent="0.3">
      <c r="A27" s="24"/>
      <c r="B27" s="25" t="s">
        <v>25</v>
      </c>
      <c r="C27" s="26" t="s">
        <v>26</v>
      </c>
    </row>
    <row r="28" spans="1:3" ht="16.5" x14ac:dyDescent="0.25">
      <c r="A28" s="27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2"/>
  <sheetViews>
    <sheetView topLeftCell="E40" workbookViewId="0">
      <selection activeCell="I14" sqref="I14:M102"/>
    </sheetView>
  </sheetViews>
  <sheetFormatPr defaultRowHeight="15" x14ac:dyDescent="0.25"/>
  <cols>
    <col min="1" max="1" width="4.28515625" customWidth="1"/>
    <col min="2" max="2" width="11.85546875" customWidth="1"/>
    <col min="3" max="3" width="39" customWidth="1"/>
    <col min="4" max="4" width="59.5703125" customWidth="1"/>
    <col min="5" max="5" width="20.7109375" customWidth="1"/>
    <col min="7" max="8" width="5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59.5703125" customWidth="1"/>
    <col min="261" max="261" width="20.7109375" customWidth="1"/>
    <col min="263" max="264" width="5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59.5703125" customWidth="1"/>
    <col min="517" max="517" width="20.7109375" customWidth="1"/>
    <col min="519" max="520" width="5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59.5703125" customWidth="1"/>
    <col min="773" max="773" width="20.7109375" customWidth="1"/>
    <col min="775" max="776" width="5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59.5703125" customWidth="1"/>
    <col min="1029" max="1029" width="20.7109375" customWidth="1"/>
    <col min="1031" max="1032" width="5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59.5703125" customWidth="1"/>
    <col min="1285" max="1285" width="20.7109375" customWidth="1"/>
    <col min="1287" max="1288" width="5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59.5703125" customWidth="1"/>
    <col min="1541" max="1541" width="20.7109375" customWidth="1"/>
    <col min="1543" max="1544" width="5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59.5703125" customWidth="1"/>
    <col min="1797" max="1797" width="20.7109375" customWidth="1"/>
    <col min="1799" max="1800" width="5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59.5703125" customWidth="1"/>
    <col min="2053" max="2053" width="20.7109375" customWidth="1"/>
    <col min="2055" max="2056" width="5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59.5703125" customWidth="1"/>
    <col min="2309" max="2309" width="20.7109375" customWidth="1"/>
    <col min="2311" max="2312" width="5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59.5703125" customWidth="1"/>
    <col min="2565" max="2565" width="20.7109375" customWidth="1"/>
    <col min="2567" max="2568" width="5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59.5703125" customWidth="1"/>
    <col min="2821" max="2821" width="20.7109375" customWidth="1"/>
    <col min="2823" max="2824" width="5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59.5703125" customWidth="1"/>
    <col min="3077" max="3077" width="20.7109375" customWidth="1"/>
    <col min="3079" max="3080" width="5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59.5703125" customWidth="1"/>
    <col min="3333" max="3333" width="20.7109375" customWidth="1"/>
    <col min="3335" max="3336" width="5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59.5703125" customWidth="1"/>
    <col min="3589" max="3589" width="20.7109375" customWidth="1"/>
    <col min="3591" max="3592" width="5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59.5703125" customWidth="1"/>
    <col min="3845" max="3845" width="20.7109375" customWidth="1"/>
    <col min="3847" max="3848" width="5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59.5703125" customWidth="1"/>
    <col min="4101" max="4101" width="20.7109375" customWidth="1"/>
    <col min="4103" max="4104" width="5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59.5703125" customWidth="1"/>
    <col min="4357" max="4357" width="20.7109375" customWidth="1"/>
    <col min="4359" max="4360" width="5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59.5703125" customWidth="1"/>
    <col min="4613" max="4613" width="20.7109375" customWidth="1"/>
    <col min="4615" max="4616" width="5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59.5703125" customWidth="1"/>
    <col min="4869" max="4869" width="20.7109375" customWidth="1"/>
    <col min="4871" max="4872" width="5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59.5703125" customWidth="1"/>
    <col min="5125" max="5125" width="20.7109375" customWidth="1"/>
    <col min="5127" max="5128" width="5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59.5703125" customWidth="1"/>
    <col min="5381" max="5381" width="20.7109375" customWidth="1"/>
    <col min="5383" max="5384" width="5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59.5703125" customWidth="1"/>
    <col min="5637" max="5637" width="20.7109375" customWidth="1"/>
    <col min="5639" max="5640" width="5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59.5703125" customWidth="1"/>
    <col min="5893" max="5893" width="20.7109375" customWidth="1"/>
    <col min="5895" max="5896" width="5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59.5703125" customWidth="1"/>
    <col min="6149" max="6149" width="20.7109375" customWidth="1"/>
    <col min="6151" max="6152" width="5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59.5703125" customWidth="1"/>
    <col min="6405" max="6405" width="20.7109375" customWidth="1"/>
    <col min="6407" max="6408" width="5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59.5703125" customWidth="1"/>
    <col min="6661" max="6661" width="20.7109375" customWidth="1"/>
    <col min="6663" max="6664" width="5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59.5703125" customWidth="1"/>
    <col min="6917" max="6917" width="20.7109375" customWidth="1"/>
    <col min="6919" max="6920" width="5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59.5703125" customWidth="1"/>
    <col min="7173" max="7173" width="20.7109375" customWidth="1"/>
    <col min="7175" max="7176" width="5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59.5703125" customWidth="1"/>
    <col min="7429" max="7429" width="20.7109375" customWidth="1"/>
    <col min="7431" max="7432" width="5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59.5703125" customWidth="1"/>
    <col min="7685" max="7685" width="20.7109375" customWidth="1"/>
    <col min="7687" max="7688" width="5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59.5703125" customWidth="1"/>
    <col min="7941" max="7941" width="20.7109375" customWidth="1"/>
    <col min="7943" max="7944" width="5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59.5703125" customWidth="1"/>
    <col min="8197" max="8197" width="20.7109375" customWidth="1"/>
    <col min="8199" max="8200" width="5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59.5703125" customWidth="1"/>
    <col min="8453" max="8453" width="20.7109375" customWidth="1"/>
    <col min="8455" max="8456" width="5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59.5703125" customWidth="1"/>
    <col min="8709" max="8709" width="20.7109375" customWidth="1"/>
    <col min="8711" max="8712" width="5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59.5703125" customWidth="1"/>
    <col min="8965" max="8965" width="20.7109375" customWidth="1"/>
    <col min="8967" max="8968" width="5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59.5703125" customWidth="1"/>
    <col min="9221" max="9221" width="20.7109375" customWidth="1"/>
    <col min="9223" max="9224" width="5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59.5703125" customWidth="1"/>
    <col min="9477" max="9477" width="20.7109375" customWidth="1"/>
    <col min="9479" max="9480" width="5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59.5703125" customWidth="1"/>
    <col min="9733" max="9733" width="20.7109375" customWidth="1"/>
    <col min="9735" max="9736" width="5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59.5703125" customWidth="1"/>
    <col min="9989" max="9989" width="20.7109375" customWidth="1"/>
    <col min="9991" max="9992" width="5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59.5703125" customWidth="1"/>
    <col min="10245" max="10245" width="20.7109375" customWidth="1"/>
    <col min="10247" max="10248" width="5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59.5703125" customWidth="1"/>
    <col min="10501" max="10501" width="20.7109375" customWidth="1"/>
    <col min="10503" max="10504" width="5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59.5703125" customWidth="1"/>
    <col min="10757" max="10757" width="20.7109375" customWidth="1"/>
    <col min="10759" max="10760" width="5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59.5703125" customWidth="1"/>
    <col min="11013" max="11013" width="20.7109375" customWidth="1"/>
    <col min="11015" max="11016" width="5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59.5703125" customWidth="1"/>
    <col min="11269" max="11269" width="20.7109375" customWidth="1"/>
    <col min="11271" max="11272" width="5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59.5703125" customWidth="1"/>
    <col min="11525" max="11525" width="20.7109375" customWidth="1"/>
    <col min="11527" max="11528" width="5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59.5703125" customWidth="1"/>
    <col min="11781" max="11781" width="20.7109375" customWidth="1"/>
    <col min="11783" max="11784" width="5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59.5703125" customWidth="1"/>
    <col min="12037" max="12037" width="20.7109375" customWidth="1"/>
    <col min="12039" max="12040" width="5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59.5703125" customWidth="1"/>
    <col min="12293" max="12293" width="20.7109375" customWidth="1"/>
    <col min="12295" max="12296" width="5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59.5703125" customWidth="1"/>
    <col min="12549" max="12549" width="20.7109375" customWidth="1"/>
    <col min="12551" max="12552" width="5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59.5703125" customWidth="1"/>
    <col min="12805" max="12805" width="20.7109375" customWidth="1"/>
    <col min="12807" max="12808" width="5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59.5703125" customWidth="1"/>
    <col min="13061" max="13061" width="20.7109375" customWidth="1"/>
    <col min="13063" max="13064" width="5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59.5703125" customWidth="1"/>
    <col min="13317" max="13317" width="20.7109375" customWidth="1"/>
    <col min="13319" max="13320" width="5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59.5703125" customWidth="1"/>
    <col min="13573" max="13573" width="20.7109375" customWidth="1"/>
    <col min="13575" max="13576" width="5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59.5703125" customWidth="1"/>
    <col min="13829" max="13829" width="20.7109375" customWidth="1"/>
    <col min="13831" max="13832" width="5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59.5703125" customWidth="1"/>
    <col min="14085" max="14085" width="20.7109375" customWidth="1"/>
    <col min="14087" max="14088" width="5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59.5703125" customWidth="1"/>
    <col min="14341" max="14341" width="20.7109375" customWidth="1"/>
    <col min="14343" max="14344" width="5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59.5703125" customWidth="1"/>
    <col min="14597" max="14597" width="20.7109375" customWidth="1"/>
    <col min="14599" max="14600" width="5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59.5703125" customWidth="1"/>
    <col min="14853" max="14853" width="20.7109375" customWidth="1"/>
    <col min="14855" max="14856" width="5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59.5703125" customWidth="1"/>
    <col min="15109" max="15109" width="20.7109375" customWidth="1"/>
    <col min="15111" max="15112" width="5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59.5703125" customWidth="1"/>
    <col min="15365" max="15365" width="20.7109375" customWidth="1"/>
    <col min="15367" max="15368" width="5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59.5703125" customWidth="1"/>
    <col min="15621" max="15621" width="20.7109375" customWidth="1"/>
    <col min="15623" max="15624" width="5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59.5703125" customWidth="1"/>
    <col min="15877" max="15877" width="20.7109375" customWidth="1"/>
    <col min="15879" max="15880" width="5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59.5703125" customWidth="1"/>
    <col min="16133" max="16133" width="20.7109375" customWidth="1"/>
    <col min="16135" max="16136" width="5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107</v>
      </c>
      <c r="E7" s="171"/>
    </row>
    <row r="8" spans="2:13" ht="15.75" x14ac:dyDescent="0.25">
      <c r="C8" s="31" t="s">
        <v>32</v>
      </c>
      <c r="D8" s="32" t="s">
        <v>33</v>
      </c>
      <c r="E8" s="30">
        <v>2772.1</v>
      </c>
    </row>
    <row r="9" spans="2:13" ht="15.75" x14ac:dyDescent="0.25">
      <c r="C9" s="31" t="s">
        <v>34</v>
      </c>
      <c r="D9" s="32" t="s">
        <v>35</v>
      </c>
      <c r="E9" s="30">
        <v>13.24</v>
      </c>
      <c r="I9" s="177" t="s">
        <v>36</v>
      </c>
      <c r="J9" s="177"/>
      <c r="K9">
        <v>32128.638999999999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385543.66800000001</v>
      </c>
      <c r="I10" s="178" t="s">
        <v>38</v>
      </c>
      <c r="J10" s="178"/>
      <c r="K10" s="37">
        <v>49225.14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336318.52799999999</v>
      </c>
      <c r="I11" s="38" t="s">
        <v>40</v>
      </c>
      <c r="J11" s="38"/>
      <c r="K11" s="29">
        <v>120040.39000000001</v>
      </c>
      <c r="L11" s="33"/>
    </row>
    <row r="12" spans="2:13" ht="19.5" thickBot="1" x14ac:dyDescent="0.35">
      <c r="C12" s="39"/>
      <c r="D12" s="40"/>
      <c r="I12" s="179" t="str">
        <f>D7</f>
        <v>с. Шурскол Квартал В, дом 3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x14ac:dyDescent="0.25">
      <c r="B14" s="172" t="s">
        <v>49</v>
      </c>
      <c r="C14" s="175" t="s">
        <v>10</v>
      </c>
      <c r="D14" s="191"/>
      <c r="E14" s="180">
        <v>41248.848000000005</v>
      </c>
      <c r="F14" s="11">
        <v>1.24</v>
      </c>
      <c r="I14" s="47" t="s">
        <v>108</v>
      </c>
      <c r="J14" s="48">
        <v>42381</v>
      </c>
      <c r="K14" s="162" t="s">
        <v>109</v>
      </c>
      <c r="L14" s="50">
        <v>48</v>
      </c>
      <c r="M14" s="50"/>
    </row>
    <row r="15" spans="2:13" ht="35.25" customHeight="1" thickBot="1" x14ac:dyDescent="0.3">
      <c r="B15" s="174"/>
      <c r="C15" s="182" t="s">
        <v>110</v>
      </c>
      <c r="D15" s="192"/>
      <c r="E15" s="181"/>
      <c r="F15" s="51"/>
      <c r="I15" s="47" t="s">
        <v>111</v>
      </c>
      <c r="J15" s="48">
        <v>42389</v>
      </c>
      <c r="K15" s="162" t="s">
        <v>112</v>
      </c>
      <c r="L15" s="50">
        <v>19</v>
      </c>
      <c r="M15" s="50"/>
    </row>
    <row r="16" spans="2:13" ht="16.5" x14ac:dyDescent="0.25">
      <c r="B16" s="172" t="s">
        <v>53</v>
      </c>
      <c r="C16" s="175" t="s">
        <v>54</v>
      </c>
      <c r="D16" s="193"/>
      <c r="E16" s="93">
        <v>116760.85200000001</v>
      </c>
      <c r="F16" s="13">
        <f>F17+F18+F19+F20+F21</f>
        <v>3.5100000000000002</v>
      </c>
      <c r="I16" s="47">
        <v>174</v>
      </c>
      <c r="J16" s="48">
        <v>42402</v>
      </c>
      <c r="K16" s="162" t="s">
        <v>113</v>
      </c>
      <c r="L16" s="50">
        <v>12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95">
        <v>39918.240000000005</v>
      </c>
      <c r="F17" s="15">
        <v>1.2</v>
      </c>
      <c r="I17" s="47">
        <v>194</v>
      </c>
      <c r="J17" s="48">
        <v>42404</v>
      </c>
      <c r="K17" s="162" t="s">
        <v>114</v>
      </c>
      <c r="L17" s="50">
        <v>34</v>
      </c>
      <c r="M17" s="50"/>
    </row>
    <row r="18" spans="2:13" ht="16.5" x14ac:dyDescent="0.25">
      <c r="B18" s="173"/>
      <c r="C18" s="54" t="s">
        <v>13</v>
      </c>
      <c r="D18" s="96"/>
      <c r="E18" s="95">
        <v>0</v>
      </c>
      <c r="F18" s="15">
        <v>0</v>
      </c>
      <c r="I18" s="47">
        <v>203</v>
      </c>
      <c r="J18" s="48">
        <v>42404</v>
      </c>
      <c r="K18" s="162" t="s">
        <v>115</v>
      </c>
      <c r="L18" s="50">
        <v>30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95">
        <v>42579.456000000006</v>
      </c>
      <c r="F19" s="15">
        <v>1.28</v>
      </c>
      <c r="I19" s="47">
        <v>228</v>
      </c>
      <c r="J19" s="48">
        <v>42408</v>
      </c>
      <c r="K19" s="162" t="s">
        <v>116</v>
      </c>
      <c r="L19" s="50">
        <v>39</v>
      </c>
      <c r="M19" s="50"/>
    </row>
    <row r="20" spans="2:13" ht="60" x14ac:dyDescent="0.25">
      <c r="B20" s="173"/>
      <c r="C20" s="54" t="s">
        <v>15</v>
      </c>
      <c r="D20" s="96" t="s">
        <v>62</v>
      </c>
      <c r="E20" s="95">
        <v>19293.816000000003</v>
      </c>
      <c r="F20" s="15">
        <v>0.57999999999999996</v>
      </c>
      <c r="I20" s="47">
        <v>237</v>
      </c>
      <c r="J20" s="48">
        <v>42410</v>
      </c>
      <c r="K20" s="162" t="s">
        <v>117</v>
      </c>
      <c r="L20" s="50">
        <v>39</v>
      </c>
      <c r="M20" s="50"/>
    </row>
    <row r="21" spans="2:13" ht="33" customHeight="1" thickBot="1" x14ac:dyDescent="0.3">
      <c r="B21" s="174"/>
      <c r="C21" s="59" t="s">
        <v>16</v>
      </c>
      <c r="D21" s="97" t="s">
        <v>64</v>
      </c>
      <c r="E21" s="98">
        <v>14969.340000000002</v>
      </c>
      <c r="F21" s="17">
        <v>0.45</v>
      </c>
      <c r="I21" s="47">
        <v>372</v>
      </c>
      <c r="J21" s="48">
        <v>42438</v>
      </c>
      <c r="K21" s="162" t="s">
        <v>118</v>
      </c>
      <c r="L21" s="50">
        <v>34</v>
      </c>
      <c r="M21" s="50"/>
    </row>
    <row r="22" spans="2:13" ht="44.25" customHeight="1" x14ac:dyDescent="0.25">
      <c r="B22" s="173">
        <v>3</v>
      </c>
      <c r="C22" s="185" t="s">
        <v>17</v>
      </c>
      <c r="D22" s="194" t="s">
        <v>66</v>
      </c>
      <c r="E22" s="196">
        <v>61540.62000000001</v>
      </c>
      <c r="F22" s="20">
        <v>1.85</v>
      </c>
      <c r="I22" s="47">
        <v>373</v>
      </c>
      <c r="J22" s="48">
        <v>42438</v>
      </c>
      <c r="K22" s="162" t="s">
        <v>625</v>
      </c>
      <c r="L22" s="50">
        <v>34</v>
      </c>
      <c r="M22" s="50"/>
    </row>
    <row r="23" spans="2:13" ht="17.25" thickBot="1" x14ac:dyDescent="0.3">
      <c r="B23" s="173"/>
      <c r="C23" s="186"/>
      <c r="D23" s="195"/>
      <c r="E23" s="197"/>
      <c r="F23" s="21"/>
      <c r="I23" s="47">
        <v>378</v>
      </c>
      <c r="J23" s="48">
        <v>42439</v>
      </c>
      <c r="K23" s="162" t="s">
        <v>119</v>
      </c>
      <c r="L23" s="50">
        <v>34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100">
        <v>34595.808000000005</v>
      </c>
      <c r="F24" s="8">
        <v>1.04</v>
      </c>
      <c r="I24" s="47">
        <v>379</v>
      </c>
      <c r="J24" s="48">
        <v>42439</v>
      </c>
      <c r="K24" s="162" t="s">
        <v>120</v>
      </c>
      <c r="L24" s="50">
        <v>19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102">
        <v>42246.804000000004</v>
      </c>
      <c r="F25" s="8">
        <v>1.27</v>
      </c>
      <c r="I25" s="45"/>
      <c r="J25" s="90">
        <v>42449</v>
      </c>
      <c r="K25" s="163" t="s">
        <v>626</v>
      </c>
      <c r="L25" s="45"/>
      <c r="M25" s="45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100">
        <v>89150.736000000019</v>
      </c>
      <c r="F26" s="8">
        <v>2.68</v>
      </c>
      <c r="I26" s="47">
        <v>465</v>
      </c>
      <c r="J26" s="48">
        <v>42465</v>
      </c>
      <c r="K26" s="162" t="s">
        <v>121</v>
      </c>
      <c r="L26" s="50">
        <v>44</v>
      </c>
      <c r="M26" s="50"/>
    </row>
    <row r="27" spans="2:13" ht="17.25" thickBot="1" x14ac:dyDescent="0.3">
      <c r="B27" s="67"/>
      <c r="C27" s="71" t="s">
        <v>22</v>
      </c>
      <c r="D27" s="103"/>
      <c r="E27" s="102">
        <v>385543.66800000006</v>
      </c>
      <c r="F27" s="8">
        <f>F14+F16+F22+F24+F25+F26</f>
        <v>11.59</v>
      </c>
      <c r="I27" s="47">
        <v>466</v>
      </c>
      <c r="J27" s="48">
        <v>42465</v>
      </c>
      <c r="K27" s="162" t="s">
        <v>121</v>
      </c>
      <c r="L27" s="50">
        <v>22</v>
      </c>
      <c r="M27" s="50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100">
        <v>54887.579999999987</v>
      </c>
      <c r="F28" s="8">
        <v>1.65</v>
      </c>
      <c r="I28" s="47" t="s">
        <v>122</v>
      </c>
      <c r="J28" s="48">
        <v>42465</v>
      </c>
      <c r="K28" s="162" t="s">
        <v>123</v>
      </c>
      <c r="L28" s="50"/>
      <c r="M28" s="50"/>
    </row>
    <row r="29" spans="2:13" ht="17.25" thickBot="1" x14ac:dyDescent="0.3">
      <c r="B29" s="78"/>
      <c r="C29" s="79" t="s">
        <v>80</v>
      </c>
      <c r="D29" s="80"/>
      <c r="E29" s="81">
        <v>440431.24800000002</v>
      </c>
      <c r="F29" s="8">
        <f>F28+F27</f>
        <v>13.24</v>
      </c>
      <c r="I29" s="47">
        <v>492</v>
      </c>
      <c r="J29" s="48">
        <v>42475</v>
      </c>
      <c r="K29" s="162" t="s">
        <v>267</v>
      </c>
      <c r="L29" s="50">
        <v>2</v>
      </c>
      <c r="M29" s="50"/>
    </row>
    <row r="30" spans="2:13" x14ac:dyDescent="0.25">
      <c r="I30" s="47" t="s">
        <v>124</v>
      </c>
      <c r="J30" s="48">
        <v>42479</v>
      </c>
      <c r="K30" s="162" t="s">
        <v>125</v>
      </c>
      <c r="L30" s="50">
        <v>37</v>
      </c>
      <c r="M30" s="50"/>
    </row>
    <row r="31" spans="2:13" x14ac:dyDescent="0.25">
      <c r="B31" s="189" t="s">
        <v>82</v>
      </c>
      <c r="C31" s="189"/>
      <c r="D31" s="189"/>
      <c r="E31" s="105" t="s">
        <v>126</v>
      </c>
      <c r="F31" s="83"/>
      <c r="I31" s="47">
        <v>546</v>
      </c>
      <c r="J31" s="48">
        <v>42498</v>
      </c>
      <c r="K31" s="162" t="s">
        <v>63</v>
      </c>
      <c r="L31" s="50">
        <v>45</v>
      </c>
      <c r="M31" s="50"/>
    </row>
    <row r="32" spans="2:13" ht="18.75" x14ac:dyDescent="0.3">
      <c r="B32" s="190" t="s">
        <v>85</v>
      </c>
      <c r="C32" s="190"/>
      <c r="D32" s="190"/>
      <c r="E32" s="84">
        <v>120040.39000000001</v>
      </c>
      <c r="I32" s="47">
        <v>547</v>
      </c>
      <c r="J32" s="48">
        <v>42499</v>
      </c>
      <c r="K32" s="164" t="s">
        <v>127</v>
      </c>
      <c r="L32" s="50">
        <v>43</v>
      </c>
      <c r="M32" s="50"/>
    </row>
    <row r="33" spans="4:13" ht="15.75" x14ac:dyDescent="0.25">
      <c r="D33" s="184"/>
      <c r="E33" s="184"/>
      <c r="I33" s="47">
        <v>550</v>
      </c>
      <c r="J33" s="48">
        <v>42501</v>
      </c>
      <c r="K33" s="164" t="s">
        <v>63</v>
      </c>
      <c r="L33" s="50">
        <v>43</v>
      </c>
      <c r="M33" s="50"/>
    </row>
    <row r="34" spans="4:13" x14ac:dyDescent="0.25">
      <c r="I34" s="47">
        <v>553</v>
      </c>
      <c r="J34" s="48">
        <v>42502</v>
      </c>
      <c r="K34" s="162" t="s">
        <v>127</v>
      </c>
      <c r="L34" s="50">
        <v>43</v>
      </c>
      <c r="M34" s="50"/>
    </row>
    <row r="35" spans="4:13" x14ac:dyDescent="0.25">
      <c r="I35" s="47">
        <v>557</v>
      </c>
      <c r="J35" s="48">
        <v>42503</v>
      </c>
      <c r="K35" s="162" t="s">
        <v>128</v>
      </c>
      <c r="L35" s="50"/>
      <c r="M35" s="50"/>
    </row>
    <row r="36" spans="4:13" ht="15.75" x14ac:dyDescent="0.25">
      <c r="D36" s="184" t="s">
        <v>89</v>
      </c>
      <c r="E36" s="184"/>
      <c r="I36" s="47">
        <v>561</v>
      </c>
      <c r="J36" s="48">
        <v>42506</v>
      </c>
      <c r="K36" s="162" t="s">
        <v>129</v>
      </c>
      <c r="L36" s="50">
        <v>38</v>
      </c>
      <c r="M36" s="50"/>
    </row>
    <row r="37" spans="4:13" x14ac:dyDescent="0.25">
      <c r="I37" s="47">
        <v>632</v>
      </c>
      <c r="J37" s="48">
        <v>42535</v>
      </c>
      <c r="K37" s="162" t="s">
        <v>130</v>
      </c>
      <c r="L37" s="50"/>
      <c r="M37" s="50"/>
    </row>
    <row r="38" spans="4:13" x14ac:dyDescent="0.25">
      <c r="I38" s="47">
        <v>635</v>
      </c>
      <c r="J38" s="48">
        <v>42535</v>
      </c>
      <c r="K38" s="162" t="s">
        <v>131</v>
      </c>
      <c r="L38" s="50">
        <v>42</v>
      </c>
      <c r="M38" s="50"/>
    </row>
    <row r="39" spans="4:13" x14ac:dyDescent="0.25">
      <c r="I39" s="47">
        <v>658</v>
      </c>
      <c r="J39" s="48">
        <v>42542</v>
      </c>
      <c r="K39" s="162" t="s">
        <v>63</v>
      </c>
      <c r="L39" s="50">
        <v>38</v>
      </c>
      <c r="M39" s="50"/>
    </row>
    <row r="40" spans="4:13" x14ac:dyDescent="0.25">
      <c r="I40" s="47">
        <v>715</v>
      </c>
      <c r="J40" s="48">
        <v>42555</v>
      </c>
      <c r="K40" s="162" t="s">
        <v>132</v>
      </c>
      <c r="L40" s="50">
        <v>1</v>
      </c>
      <c r="M40" s="50"/>
    </row>
    <row r="41" spans="4:13" x14ac:dyDescent="0.25">
      <c r="I41" s="47">
        <v>739</v>
      </c>
      <c r="J41" s="48">
        <v>42560</v>
      </c>
      <c r="K41" s="162" t="s">
        <v>133</v>
      </c>
      <c r="L41" s="50">
        <v>43</v>
      </c>
      <c r="M41" s="50"/>
    </row>
    <row r="42" spans="4:13" x14ac:dyDescent="0.25">
      <c r="I42" s="47">
        <v>740</v>
      </c>
      <c r="J42" s="48">
        <v>42561</v>
      </c>
      <c r="K42" s="162" t="s">
        <v>134</v>
      </c>
      <c r="L42" s="50">
        <v>12</v>
      </c>
      <c r="M42" s="50"/>
    </row>
    <row r="43" spans="4:13" x14ac:dyDescent="0.25">
      <c r="I43" s="47">
        <v>734</v>
      </c>
      <c r="J43" s="48">
        <v>42563</v>
      </c>
      <c r="K43" s="162" t="s">
        <v>135</v>
      </c>
      <c r="L43" s="50">
        <v>14</v>
      </c>
      <c r="M43" s="50"/>
    </row>
    <row r="44" spans="4:13" x14ac:dyDescent="0.25">
      <c r="I44" s="47">
        <v>763</v>
      </c>
      <c r="J44" s="48">
        <v>42566</v>
      </c>
      <c r="K44" s="162" t="s">
        <v>136</v>
      </c>
      <c r="L44" s="50">
        <v>16</v>
      </c>
      <c r="M44" s="50"/>
    </row>
    <row r="45" spans="4:13" x14ac:dyDescent="0.25">
      <c r="I45" s="47">
        <v>764</v>
      </c>
      <c r="J45" s="48">
        <v>42566</v>
      </c>
      <c r="K45" s="162" t="s">
        <v>627</v>
      </c>
      <c r="L45" s="50">
        <v>1</v>
      </c>
      <c r="M45" s="50"/>
    </row>
    <row r="46" spans="4:13" x14ac:dyDescent="0.25">
      <c r="I46" s="47">
        <v>766</v>
      </c>
      <c r="J46" s="48">
        <v>42566</v>
      </c>
      <c r="K46" s="162" t="s">
        <v>137</v>
      </c>
      <c r="L46" s="50">
        <v>9</v>
      </c>
      <c r="M46" s="50">
        <v>2400</v>
      </c>
    </row>
    <row r="47" spans="4:13" x14ac:dyDescent="0.25">
      <c r="I47" s="47">
        <v>779</v>
      </c>
      <c r="J47" s="48">
        <v>42573</v>
      </c>
      <c r="K47" s="162" t="s">
        <v>138</v>
      </c>
      <c r="L47" s="50">
        <v>4</v>
      </c>
      <c r="M47" s="50"/>
    </row>
    <row r="48" spans="4:13" x14ac:dyDescent="0.25">
      <c r="I48" s="47">
        <v>802</v>
      </c>
      <c r="J48" s="48">
        <v>42579</v>
      </c>
      <c r="K48" s="165" t="s">
        <v>139</v>
      </c>
      <c r="L48" s="50">
        <v>6</v>
      </c>
      <c r="M48" s="50"/>
    </row>
    <row r="49" spans="9:13" x14ac:dyDescent="0.25">
      <c r="I49" s="47">
        <v>922</v>
      </c>
      <c r="J49" s="48">
        <v>42604</v>
      </c>
      <c r="K49" s="165" t="s">
        <v>140</v>
      </c>
      <c r="L49" s="50">
        <v>37</v>
      </c>
      <c r="M49" s="50"/>
    </row>
    <row r="50" spans="9:13" x14ac:dyDescent="0.25">
      <c r="I50" s="47">
        <v>933</v>
      </c>
      <c r="J50" s="48">
        <v>42605</v>
      </c>
      <c r="K50" s="165" t="s">
        <v>141</v>
      </c>
      <c r="L50" s="50">
        <v>10</v>
      </c>
      <c r="M50" s="50"/>
    </row>
    <row r="51" spans="9:13" x14ac:dyDescent="0.25">
      <c r="I51" s="47" t="s">
        <v>142</v>
      </c>
      <c r="J51" s="48">
        <v>42606</v>
      </c>
      <c r="K51" s="165" t="s">
        <v>143</v>
      </c>
      <c r="L51" s="50">
        <v>10.11</v>
      </c>
      <c r="M51" s="50"/>
    </row>
    <row r="52" spans="9:13" x14ac:dyDescent="0.25">
      <c r="I52" s="47">
        <v>999</v>
      </c>
      <c r="J52" s="48">
        <v>42614</v>
      </c>
      <c r="K52" s="165" t="s">
        <v>144</v>
      </c>
      <c r="L52" s="50">
        <v>16</v>
      </c>
      <c r="M52" s="50">
        <v>1500</v>
      </c>
    </row>
    <row r="53" spans="9:13" x14ac:dyDescent="0.25">
      <c r="I53" s="47">
        <v>1053</v>
      </c>
      <c r="J53" s="48">
        <v>42626</v>
      </c>
      <c r="K53" s="165" t="s">
        <v>145</v>
      </c>
      <c r="L53" s="50">
        <v>17</v>
      </c>
      <c r="M53" s="50">
        <v>300</v>
      </c>
    </row>
    <row r="54" spans="9:13" x14ac:dyDescent="0.25">
      <c r="I54" s="47">
        <v>1089</v>
      </c>
      <c r="J54" s="48">
        <v>42634</v>
      </c>
      <c r="K54" s="165" t="s">
        <v>146</v>
      </c>
      <c r="L54" s="50">
        <v>3</v>
      </c>
      <c r="M54" s="50">
        <v>1500</v>
      </c>
    </row>
    <row r="55" spans="9:13" x14ac:dyDescent="0.25">
      <c r="I55" s="47">
        <v>1145</v>
      </c>
      <c r="J55" s="48">
        <v>42641</v>
      </c>
      <c r="K55" s="165" t="s">
        <v>147</v>
      </c>
      <c r="L55" s="50">
        <v>34</v>
      </c>
      <c r="M55" s="50">
        <v>500</v>
      </c>
    </row>
    <row r="56" spans="9:13" x14ac:dyDescent="0.25">
      <c r="I56" s="47">
        <v>1110</v>
      </c>
      <c r="J56" s="48">
        <v>42637</v>
      </c>
      <c r="K56" s="165" t="s">
        <v>148</v>
      </c>
      <c r="L56" s="50">
        <v>12</v>
      </c>
      <c r="M56" s="50">
        <v>2500</v>
      </c>
    </row>
    <row r="57" spans="9:13" x14ac:dyDescent="0.25">
      <c r="I57" s="47"/>
      <c r="J57" s="48"/>
      <c r="K57" s="165" t="s">
        <v>149</v>
      </c>
      <c r="L57" s="50"/>
      <c r="M57" s="50"/>
    </row>
    <row r="58" spans="9:13" x14ac:dyDescent="0.25">
      <c r="I58" s="47">
        <v>1213</v>
      </c>
      <c r="J58" s="48">
        <v>42649</v>
      </c>
      <c r="K58" s="164" t="s">
        <v>140</v>
      </c>
      <c r="L58" s="50">
        <v>10</v>
      </c>
      <c r="M58" s="50"/>
    </row>
    <row r="59" spans="9:13" x14ac:dyDescent="0.25">
      <c r="I59" s="47">
        <v>1215</v>
      </c>
      <c r="J59" s="48">
        <v>42649</v>
      </c>
      <c r="K59" s="164" t="s">
        <v>150</v>
      </c>
      <c r="L59" s="50">
        <v>16</v>
      </c>
      <c r="M59" s="50"/>
    </row>
    <row r="60" spans="9:13" x14ac:dyDescent="0.25">
      <c r="I60" s="47">
        <v>1292</v>
      </c>
      <c r="J60" s="48">
        <v>42661</v>
      </c>
      <c r="K60" s="164" t="s">
        <v>151</v>
      </c>
      <c r="L60" s="50">
        <v>16</v>
      </c>
      <c r="M60" s="50"/>
    </row>
    <row r="61" spans="9:13" x14ac:dyDescent="0.25">
      <c r="I61" s="47">
        <v>1295</v>
      </c>
      <c r="J61" s="48">
        <v>42662</v>
      </c>
      <c r="K61" s="164" t="s">
        <v>152</v>
      </c>
      <c r="L61" s="50">
        <v>22</v>
      </c>
      <c r="M61" s="50"/>
    </row>
    <row r="62" spans="9:13" x14ac:dyDescent="0.25">
      <c r="I62" s="47">
        <v>1325</v>
      </c>
      <c r="J62" s="48">
        <v>42670</v>
      </c>
      <c r="K62" s="165" t="s">
        <v>153</v>
      </c>
      <c r="L62" s="50">
        <v>12</v>
      </c>
      <c r="M62" s="50"/>
    </row>
    <row r="63" spans="9:13" x14ac:dyDescent="0.25">
      <c r="I63" s="47">
        <v>1328</v>
      </c>
      <c r="J63" s="48">
        <v>42670</v>
      </c>
      <c r="K63" s="165" t="s">
        <v>121</v>
      </c>
      <c r="L63" s="50">
        <v>3</v>
      </c>
      <c r="M63" s="50"/>
    </row>
    <row r="64" spans="9:13" x14ac:dyDescent="0.25">
      <c r="I64" s="47">
        <v>1331</v>
      </c>
      <c r="J64" s="48">
        <v>42670</v>
      </c>
      <c r="K64" s="165" t="s">
        <v>153</v>
      </c>
      <c r="L64" s="50">
        <v>44</v>
      </c>
      <c r="M64" s="50"/>
    </row>
    <row r="65" spans="9:13" x14ac:dyDescent="0.25">
      <c r="I65" s="47">
        <v>1336</v>
      </c>
      <c r="J65" s="48">
        <v>42673</v>
      </c>
      <c r="K65" s="166" t="s">
        <v>628</v>
      </c>
      <c r="L65" s="50">
        <v>1</v>
      </c>
      <c r="M65" s="50"/>
    </row>
    <row r="66" spans="9:13" x14ac:dyDescent="0.25">
      <c r="I66" s="47"/>
      <c r="J66" s="48"/>
      <c r="K66" s="165" t="s">
        <v>154</v>
      </c>
      <c r="L66" s="50"/>
      <c r="M66" s="50"/>
    </row>
    <row r="67" spans="9:13" x14ac:dyDescent="0.25">
      <c r="I67" s="47">
        <v>1375</v>
      </c>
      <c r="J67" s="48">
        <v>42676</v>
      </c>
      <c r="K67" s="165" t="s">
        <v>155</v>
      </c>
      <c r="L67" s="50">
        <v>4</v>
      </c>
      <c r="M67" s="50"/>
    </row>
    <row r="68" spans="9:13" x14ac:dyDescent="0.25">
      <c r="I68" s="47">
        <v>1484</v>
      </c>
      <c r="J68" s="48">
        <v>42700</v>
      </c>
      <c r="K68" s="165" t="s">
        <v>156</v>
      </c>
      <c r="L68" s="50">
        <v>1</v>
      </c>
      <c r="M68" s="50"/>
    </row>
    <row r="69" spans="9:13" x14ac:dyDescent="0.25">
      <c r="I69" s="47">
        <v>1490</v>
      </c>
      <c r="J69" s="48">
        <v>42701</v>
      </c>
      <c r="K69" s="165" t="s">
        <v>157</v>
      </c>
      <c r="L69" s="50">
        <v>47</v>
      </c>
      <c r="M69" s="50"/>
    </row>
    <row r="70" spans="9:13" x14ac:dyDescent="0.25">
      <c r="I70" s="47" t="s">
        <v>158</v>
      </c>
      <c r="J70" s="48">
        <v>42702</v>
      </c>
      <c r="K70" s="165" t="s">
        <v>159</v>
      </c>
      <c r="L70" s="50" t="s">
        <v>103</v>
      </c>
      <c r="M70" s="50"/>
    </row>
    <row r="71" spans="9:13" x14ac:dyDescent="0.25">
      <c r="I71" s="47"/>
      <c r="J71" s="50"/>
      <c r="K71" s="165" t="s">
        <v>160</v>
      </c>
      <c r="L71" s="50"/>
      <c r="M71" s="50"/>
    </row>
    <row r="72" spans="9:13" x14ac:dyDescent="0.25">
      <c r="I72" s="73" t="s">
        <v>161</v>
      </c>
      <c r="J72" s="74">
        <v>42705</v>
      </c>
      <c r="K72" s="167" t="s">
        <v>162</v>
      </c>
      <c r="L72" s="76">
        <v>47</v>
      </c>
      <c r="M72" s="76"/>
    </row>
    <row r="73" spans="9:13" x14ac:dyDescent="0.25">
      <c r="I73" s="73">
        <v>1539</v>
      </c>
      <c r="J73" s="74">
        <v>42709</v>
      </c>
      <c r="K73" s="163" t="s">
        <v>629</v>
      </c>
      <c r="L73" s="76">
        <v>16</v>
      </c>
      <c r="M73" s="76"/>
    </row>
    <row r="74" spans="9:13" x14ac:dyDescent="0.25">
      <c r="I74" s="73">
        <v>1574</v>
      </c>
      <c r="J74" s="74">
        <v>42717</v>
      </c>
      <c r="K74" s="167" t="s">
        <v>127</v>
      </c>
      <c r="L74" s="76">
        <v>3</v>
      </c>
      <c r="M74" s="76"/>
    </row>
    <row r="75" spans="9:13" x14ac:dyDescent="0.25">
      <c r="I75" s="73" t="s">
        <v>163</v>
      </c>
      <c r="J75" s="74">
        <v>42724</v>
      </c>
      <c r="K75" s="167" t="s">
        <v>162</v>
      </c>
      <c r="L75" s="76"/>
      <c r="M75" s="76"/>
    </row>
    <row r="76" spans="9:13" x14ac:dyDescent="0.25">
      <c r="I76" s="73" t="s">
        <v>164</v>
      </c>
      <c r="J76" s="74">
        <v>42732</v>
      </c>
      <c r="K76" s="167" t="s">
        <v>162</v>
      </c>
      <c r="L76" s="76">
        <v>47</v>
      </c>
      <c r="M76" s="76"/>
    </row>
    <row r="77" spans="9:13" x14ac:dyDescent="0.25">
      <c r="I77" s="73"/>
      <c r="J77" s="76"/>
      <c r="K77" s="167" t="s">
        <v>101</v>
      </c>
      <c r="L77" s="76"/>
      <c r="M77" s="76"/>
    </row>
    <row r="78" spans="9:13" x14ac:dyDescent="0.25">
      <c r="I78" s="45"/>
      <c r="J78" s="90">
        <v>42686</v>
      </c>
      <c r="K78" s="162" t="s">
        <v>165</v>
      </c>
      <c r="L78" s="87" t="s">
        <v>103</v>
      </c>
      <c r="M78" s="45"/>
    </row>
    <row r="79" spans="9:13" x14ac:dyDescent="0.25">
      <c r="I79" s="87"/>
      <c r="J79" s="86">
        <v>42494</v>
      </c>
      <c r="K79" s="163" t="s">
        <v>166</v>
      </c>
      <c r="L79" s="87">
        <v>14</v>
      </c>
      <c r="M79" s="87"/>
    </row>
    <row r="80" spans="9:13" x14ac:dyDescent="0.25">
      <c r="I80" s="87"/>
      <c r="J80" s="86">
        <v>42571</v>
      </c>
      <c r="K80" s="163" t="s">
        <v>166</v>
      </c>
      <c r="L80" s="87">
        <v>9</v>
      </c>
      <c r="M80" s="87"/>
    </row>
    <row r="81" spans="9:13" x14ac:dyDescent="0.25">
      <c r="I81" s="87"/>
      <c r="J81" s="86">
        <v>42571</v>
      </c>
      <c r="K81" s="163" t="s">
        <v>166</v>
      </c>
      <c r="L81" s="87">
        <v>9</v>
      </c>
      <c r="M81" s="87"/>
    </row>
    <row r="82" spans="9:13" x14ac:dyDescent="0.25">
      <c r="I82" s="87"/>
      <c r="J82" s="86">
        <v>42681</v>
      </c>
      <c r="K82" s="163" t="s">
        <v>166</v>
      </c>
      <c r="L82" s="87">
        <v>15</v>
      </c>
      <c r="M82" s="87"/>
    </row>
    <row r="83" spans="9:13" x14ac:dyDescent="0.25">
      <c r="I83" s="87"/>
      <c r="J83" s="86">
        <v>42720</v>
      </c>
      <c r="K83" s="163" t="s">
        <v>166</v>
      </c>
      <c r="L83" s="87">
        <v>22</v>
      </c>
      <c r="M83" s="87"/>
    </row>
    <row r="84" spans="9:13" x14ac:dyDescent="0.25">
      <c r="I84" s="45"/>
      <c r="J84" s="90">
        <v>42622</v>
      </c>
      <c r="K84" s="163" t="s">
        <v>167</v>
      </c>
      <c r="L84" s="106">
        <v>16000</v>
      </c>
    </row>
    <row r="85" spans="9:13" x14ac:dyDescent="0.25">
      <c r="I85" s="87"/>
      <c r="J85" s="150"/>
      <c r="K85" s="168" t="s">
        <v>104</v>
      </c>
      <c r="L85" s="87" t="s">
        <v>105</v>
      </c>
      <c r="M85" s="45"/>
    </row>
    <row r="86" spans="9:13" ht="25.5" x14ac:dyDescent="0.25">
      <c r="I86" s="45"/>
      <c r="J86" s="152"/>
      <c r="K86" s="153" t="s">
        <v>572</v>
      </c>
      <c r="L86" s="154" t="s">
        <v>573</v>
      </c>
      <c r="M86" s="45"/>
    </row>
    <row r="87" spans="9:13" ht="60.75" x14ac:dyDescent="0.25">
      <c r="I87" s="45"/>
      <c r="J87" s="152"/>
      <c r="K87" s="155" t="s">
        <v>574</v>
      </c>
      <c r="L87" s="154" t="s">
        <v>575</v>
      </c>
      <c r="M87" s="45"/>
    </row>
    <row r="88" spans="9:13" ht="60.75" x14ac:dyDescent="0.25">
      <c r="I88" s="45"/>
      <c r="J88" s="152" t="s">
        <v>576</v>
      </c>
      <c r="K88" s="156" t="s">
        <v>577</v>
      </c>
      <c r="L88" s="157" t="s">
        <v>578</v>
      </c>
      <c r="M88" s="45"/>
    </row>
    <row r="89" spans="9:13" ht="45" x14ac:dyDescent="0.25">
      <c r="I89" s="45"/>
      <c r="J89" s="152" t="s">
        <v>579</v>
      </c>
      <c r="K89" s="158" t="s">
        <v>580</v>
      </c>
      <c r="L89" s="157" t="s">
        <v>578</v>
      </c>
      <c r="M89" s="45"/>
    </row>
    <row r="90" spans="9:13" ht="60.75" x14ac:dyDescent="0.25">
      <c r="I90" s="45"/>
      <c r="J90" s="152"/>
      <c r="K90" s="156" t="s">
        <v>581</v>
      </c>
      <c r="L90" s="157" t="s">
        <v>578</v>
      </c>
      <c r="M90" s="45"/>
    </row>
    <row r="91" spans="9:13" ht="15.75" x14ac:dyDescent="0.25">
      <c r="I91" s="45"/>
      <c r="J91" s="152"/>
      <c r="K91" s="156" t="s">
        <v>582</v>
      </c>
      <c r="L91" s="159" t="s">
        <v>583</v>
      </c>
      <c r="M91" s="45"/>
    </row>
    <row r="92" spans="9:13" ht="25.5" x14ac:dyDescent="0.25">
      <c r="I92" s="45"/>
      <c r="J92" s="152"/>
      <c r="K92" s="155" t="s">
        <v>584</v>
      </c>
      <c r="L92" s="154" t="s">
        <v>585</v>
      </c>
      <c r="M92" s="157"/>
    </row>
    <row r="93" spans="9:13" ht="38.25" x14ac:dyDescent="0.25">
      <c r="I93" s="45"/>
      <c r="J93" s="152"/>
      <c r="K93" s="156" t="s">
        <v>586</v>
      </c>
      <c r="L93" s="157" t="s">
        <v>587</v>
      </c>
      <c r="M93" s="159"/>
    </row>
    <row r="94" spans="9:13" ht="38.25" x14ac:dyDescent="0.25">
      <c r="I94" s="45"/>
      <c r="J94" s="152"/>
      <c r="K94" s="156" t="s">
        <v>588</v>
      </c>
      <c r="L94" s="157" t="s">
        <v>587</v>
      </c>
      <c r="M94" s="45"/>
    </row>
    <row r="95" spans="9:13" ht="25.5" x14ac:dyDescent="0.25">
      <c r="I95" s="45"/>
      <c r="J95" s="152"/>
      <c r="K95" s="155" t="s">
        <v>589</v>
      </c>
      <c r="L95" s="154" t="s">
        <v>590</v>
      </c>
      <c r="M95" s="45"/>
    </row>
    <row r="96" spans="9:13" ht="38.25" x14ac:dyDescent="0.25">
      <c r="I96" s="45"/>
      <c r="J96" s="152"/>
      <c r="K96" s="155" t="s">
        <v>591</v>
      </c>
      <c r="L96" s="154" t="s">
        <v>592</v>
      </c>
      <c r="M96" s="45"/>
    </row>
    <row r="97" spans="9:13" ht="31.5" x14ac:dyDescent="0.25">
      <c r="I97" s="45"/>
      <c r="J97" s="152">
        <v>42591</v>
      </c>
      <c r="K97" s="155" t="s">
        <v>593</v>
      </c>
      <c r="L97" s="154" t="s">
        <v>594</v>
      </c>
      <c r="M97" s="45"/>
    </row>
    <row r="98" spans="9:13" ht="41.25" x14ac:dyDescent="0.25">
      <c r="I98" s="45"/>
      <c r="J98" s="152"/>
      <c r="K98" s="155" t="s">
        <v>595</v>
      </c>
      <c r="L98" s="154" t="s">
        <v>596</v>
      </c>
      <c r="M98" s="45"/>
    </row>
    <row r="99" spans="9:13" ht="79.5" x14ac:dyDescent="0.25">
      <c r="I99" s="45"/>
      <c r="J99" s="152"/>
      <c r="K99" s="160" t="s">
        <v>597</v>
      </c>
      <c r="L99" s="157" t="s">
        <v>598</v>
      </c>
      <c r="M99" s="45"/>
    </row>
    <row r="100" spans="9:13" ht="15.75" x14ac:dyDescent="0.25">
      <c r="I100" s="45"/>
      <c r="J100" s="94"/>
      <c r="K100" s="155" t="s">
        <v>599</v>
      </c>
      <c r="L100" s="154" t="s">
        <v>600</v>
      </c>
      <c r="M100" s="45"/>
    </row>
    <row r="101" spans="9:13" x14ac:dyDescent="0.25">
      <c r="I101" s="45"/>
      <c r="J101" s="94"/>
      <c r="K101" s="161"/>
      <c r="L101" s="45"/>
      <c r="M101" s="45"/>
    </row>
    <row r="102" spans="9:13" x14ac:dyDescent="0.25">
      <c r="I102" s="45"/>
      <c r="J102" s="94"/>
      <c r="K102" s="45"/>
      <c r="L102" s="45"/>
      <c r="M102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8"/>
  <sheetViews>
    <sheetView topLeftCell="E7" workbookViewId="0">
      <selection activeCell="I14" sqref="I14:M98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5.28515625" customWidth="1"/>
    <col min="9" max="9" width="11" customWidth="1"/>
    <col min="10" max="10" width="12.85546875" bestFit="1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5" max="265" width="11" customWidth="1"/>
    <col min="266" max="266" width="12.85546875" bestFit="1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1" max="521" width="11" customWidth="1"/>
    <col min="522" max="522" width="12.85546875" bestFit="1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7" max="777" width="11" customWidth="1"/>
    <col min="778" max="778" width="12.85546875" bestFit="1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3" max="1033" width="11" customWidth="1"/>
    <col min="1034" max="1034" width="12.85546875" bestFit="1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89" max="1289" width="11" customWidth="1"/>
    <col min="1290" max="1290" width="12.85546875" bestFit="1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5" max="1545" width="11" customWidth="1"/>
    <col min="1546" max="1546" width="12.85546875" bestFit="1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1" max="1801" width="11" customWidth="1"/>
    <col min="1802" max="1802" width="12.85546875" bestFit="1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7" max="2057" width="11" customWidth="1"/>
    <col min="2058" max="2058" width="12.85546875" bestFit="1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3" max="2313" width="11" customWidth="1"/>
    <col min="2314" max="2314" width="12.85546875" bestFit="1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69" max="2569" width="11" customWidth="1"/>
    <col min="2570" max="2570" width="12.85546875" bestFit="1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5" max="2825" width="11" customWidth="1"/>
    <col min="2826" max="2826" width="12.85546875" bestFit="1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1" max="3081" width="11" customWidth="1"/>
    <col min="3082" max="3082" width="12.85546875" bestFit="1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7" max="3337" width="11" customWidth="1"/>
    <col min="3338" max="3338" width="12.85546875" bestFit="1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3" max="3593" width="11" customWidth="1"/>
    <col min="3594" max="3594" width="12.85546875" bestFit="1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49" max="3849" width="11" customWidth="1"/>
    <col min="3850" max="3850" width="12.85546875" bestFit="1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5" max="4105" width="11" customWidth="1"/>
    <col min="4106" max="4106" width="12.85546875" bestFit="1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1" max="4361" width="11" customWidth="1"/>
    <col min="4362" max="4362" width="12.85546875" bestFit="1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7" max="4617" width="11" customWidth="1"/>
    <col min="4618" max="4618" width="12.85546875" bestFit="1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3" max="4873" width="11" customWidth="1"/>
    <col min="4874" max="4874" width="12.85546875" bestFit="1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29" max="5129" width="11" customWidth="1"/>
    <col min="5130" max="5130" width="12.85546875" bestFit="1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5" max="5385" width="11" customWidth="1"/>
    <col min="5386" max="5386" width="12.85546875" bestFit="1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1" max="5641" width="11" customWidth="1"/>
    <col min="5642" max="5642" width="12.85546875" bestFit="1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7" max="5897" width="11" customWidth="1"/>
    <col min="5898" max="5898" width="12.85546875" bestFit="1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3" max="6153" width="11" customWidth="1"/>
    <col min="6154" max="6154" width="12.85546875" bestFit="1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09" max="6409" width="11" customWidth="1"/>
    <col min="6410" max="6410" width="12.85546875" bestFit="1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5" max="6665" width="11" customWidth="1"/>
    <col min="6666" max="6666" width="12.85546875" bestFit="1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1" max="6921" width="11" customWidth="1"/>
    <col min="6922" max="6922" width="12.85546875" bestFit="1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7" max="7177" width="11" customWidth="1"/>
    <col min="7178" max="7178" width="12.85546875" bestFit="1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3" max="7433" width="11" customWidth="1"/>
    <col min="7434" max="7434" width="12.85546875" bestFit="1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89" max="7689" width="11" customWidth="1"/>
    <col min="7690" max="7690" width="12.85546875" bestFit="1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5" max="7945" width="11" customWidth="1"/>
    <col min="7946" max="7946" width="12.85546875" bestFit="1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1" max="8201" width="11" customWidth="1"/>
    <col min="8202" max="8202" width="12.85546875" bestFit="1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7" max="8457" width="11" customWidth="1"/>
    <col min="8458" max="8458" width="12.85546875" bestFit="1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3" max="8713" width="11" customWidth="1"/>
    <col min="8714" max="8714" width="12.85546875" bestFit="1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69" max="8969" width="11" customWidth="1"/>
    <col min="8970" max="8970" width="12.85546875" bestFit="1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5" max="9225" width="11" customWidth="1"/>
    <col min="9226" max="9226" width="12.85546875" bestFit="1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1" max="9481" width="11" customWidth="1"/>
    <col min="9482" max="9482" width="12.85546875" bestFit="1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7" max="9737" width="11" customWidth="1"/>
    <col min="9738" max="9738" width="12.85546875" bestFit="1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3" max="9993" width="11" customWidth="1"/>
    <col min="9994" max="9994" width="12.85546875" bestFit="1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49" max="10249" width="11" customWidth="1"/>
    <col min="10250" max="10250" width="12.85546875" bestFit="1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5" max="10505" width="11" customWidth="1"/>
    <col min="10506" max="10506" width="12.85546875" bestFit="1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1" max="10761" width="11" customWidth="1"/>
    <col min="10762" max="10762" width="12.85546875" bestFit="1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7" max="11017" width="11" customWidth="1"/>
    <col min="11018" max="11018" width="12.85546875" bestFit="1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3" max="11273" width="11" customWidth="1"/>
    <col min="11274" max="11274" width="12.85546875" bestFit="1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29" max="11529" width="11" customWidth="1"/>
    <col min="11530" max="11530" width="12.85546875" bestFit="1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5" max="11785" width="11" customWidth="1"/>
    <col min="11786" max="11786" width="12.85546875" bestFit="1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1" max="12041" width="11" customWidth="1"/>
    <col min="12042" max="12042" width="12.85546875" bestFit="1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7" max="12297" width="11" customWidth="1"/>
    <col min="12298" max="12298" width="12.85546875" bestFit="1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3" max="12553" width="11" customWidth="1"/>
    <col min="12554" max="12554" width="12.85546875" bestFit="1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09" max="12809" width="11" customWidth="1"/>
    <col min="12810" max="12810" width="12.85546875" bestFit="1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5" max="13065" width="11" customWidth="1"/>
    <col min="13066" max="13066" width="12.85546875" bestFit="1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1" max="13321" width="11" customWidth="1"/>
    <col min="13322" max="13322" width="12.85546875" bestFit="1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7" max="13577" width="11" customWidth="1"/>
    <col min="13578" max="13578" width="12.85546875" bestFit="1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3" max="13833" width="11" customWidth="1"/>
    <col min="13834" max="13834" width="12.85546875" bestFit="1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89" max="14089" width="11" customWidth="1"/>
    <col min="14090" max="14090" width="12.85546875" bestFit="1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5" max="14345" width="11" customWidth="1"/>
    <col min="14346" max="14346" width="12.85546875" bestFit="1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1" max="14601" width="11" customWidth="1"/>
    <col min="14602" max="14602" width="12.85546875" bestFit="1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7" max="14857" width="11" customWidth="1"/>
    <col min="14858" max="14858" width="12.85546875" bestFit="1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3" max="15113" width="11" customWidth="1"/>
    <col min="15114" max="15114" width="12.85546875" bestFit="1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69" max="15369" width="11" customWidth="1"/>
    <col min="15370" max="15370" width="12.85546875" bestFit="1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5" max="15625" width="11" customWidth="1"/>
    <col min="15626" max="15626" width="12.85546875" bestFit="1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1" max="15881" width="11" customWidth="1"/>
    <col min="15882" max="15882" width="12.85546875" bestFit="1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7" max="16137" width="11" customWidth="1"/>
    <col min="16138" max="16138" width="12.85546875" bestFit="1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170</v>
      </c>
      <c r="E7" s="171"/>
    </row>
    <row r="8" spans="2:13" ht="15.75" x14ac:dyDescent="0.25">
      <c r="C8" s="31" t="s">
        <v>32</v>
      </c>
      <c r="D8" s="32" t="s">
        <v>33</v>
      </c>
      <c r="E8" s="30">
        <v>2441.9</v>
      </c>
    </row>
    <row r="9" spans="2:13" ht="15.75" x14ac:dyDescent="0.25">
      <c r="C9" s="31" t="s">
        <v>34</v>
      </c>
      <c r="D9" s="32" t="s">
        <v>35</v>
      </c>
      <c r="E9" s="30">
        <v>13.24</v>
      </c>
      <c r="I9" s="177" t="s">
        <v>36</v>
      </c>
      <c r="J9" s="177"/>
      <c r="K9">
        <v>28301.620999999999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339619.45199999999</v>
      </c>
      <c r="I10" s="178" t="s">
        <v>38</v>
      </c>
      <c r="J10" s="178"/>
      <c r="K10" s="37">
        <v>37103.75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302515.70199999999</v>
      </c>
      <c r="I11" s="38" t="s">
        <v>40</v>
      </c>
      <c r="J11" s="38"/>
      <c r="K11" s="29">
        <v>85860.83</v>
      </c>
      <c r="L11" s="33"/>
    </row>
    <row r="12" spans="2:13" ht="19.5" thickBot="1" x14ac:dyDescent="0.35">
      <c r="C12" s="39"/>
      <c r="D12" s="40"/>
      <c r="I12" s="179" t="str">
        <f>D7</f>
        <v>с. Шурскол Квартал В, дом 2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x14ac:dyDescent="0.25">
      <c r="B14" s="172" t="s">
        <v>49</v>
      </c>
      <c r="C14" s="175" t="s">
        <v>10</v>
      </c>
      <c r="D14" s="176"/>
      <c r="E14" s="180">
        <v>36335.472000000002</v>
      </c>
      <c r="F14" s="46">
        <v>1.24</v>
      </c>
      <c r="I14" s="108" t="s">
        <v>171</v>
      </c>
      <c r="J14" s="109">
        <v>42381</v>
      </c>
      <c r="K14" s="110" t="s">
        <v>172</v>
      </c>
      <c r="L14" s="111">
        <v>11</v>
      </c>
      <c r="M14" s="111"/>
    </row>
    <row r="15" spans="2:13" ht="52.5" customHeight="1" thickBot="1" x14ac:dyDescent="0.3">
      <c r="B15" s="174"/>
      <c r="C15" s="182" t="s">
        <v>173</v>
      </c>
      <c r="D15" s="183"/>
      <c r="E15" s="181"/>
      <c r="F15" s="51"/>
      <c r="I15" s="108">
        <v>175</v>
      </c>
      <c r="J15" s="109">
        <v>42402</v>
      </c>
      <c r="K15" s="110" t="s">
        <v>174</v>
      </c>
      <c r="L15" s="111">
        <v>42</v>
      </c>
      <c r="M15" s="111"/>
    </row>
    <row r="16" spans="2:13" ht="16.5" x14ac:dyDescent="0.25">
      <c r="B16" s="172" t="s">
        <v>53</v>
      </c>
      <c r="C16" s="175" t="s">
        <v>54</v>
      </c>
      <c r="D16" s="176"/>
      <c r="E16" s="52">
        <v>102852.82799999999</v>
      </c>
      <c r="F16" s="53">
        <f>F17+F18+F19+F20+F21</f>
        <v>3.5100000000000002</v>
      </c>
      <c r="I16" s="108">
        <v>202</v>
      </c>
      <c r="J16" s="109">
        <v>42404</v>
      </c>
      <c r="K16" s="110" t="s">
        <v>622</v>
      </c>
      <c r="L16" s="111">
        <v>8</v>
      </c>
      <c r="M16" s="111"/>
    </row>
    <row r="17" spans="2:13" ht="45" x14ac:dyDescent="0.25">
      <c r="B17" s="173"/>
      <c r="C17" s="54" t="s">
        <v>56</v>
      </c>
      <c r="D17" s="55" t="s">
        <v>57</v>
      </c>
      <c r="E17" s="56">
        <v>35163.360000000001</v>
      </c>
      <c r="F17" s="57">
        <v>1.2</v>
      </c>
      <c r="I17" s="108">
        <v>200</v>
      </c>
      <c r="J17" s="109">
        <v>42405</v>
      </c>
      <c r="K17" s="110" t="s">
        <v>175</v>
      </c>
      <c r="L17" s="111">
        <v>42</v>
      </c>
      <c r="M17" s="111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108">
        <v>211</v>
      </c>
      <c r="J18" s="109">
        <v>42405</v>
      </c>
      <c r="K18" s="112" t="s">
        <v>176</v>
      </c>
      <c r="L18" s="111"/>
      <c r="M18" s="111"/>
    </row>
    <row r="19" spans="2:13" ht="57" customHeight="1" x14ac:dyDescent="0.25">
      <c r="B19" s="173"/>
      <c r="C19" s="54" t="s">
        <v>14</v>
      </c>
      <c r="D19" s="58" t="s">
        <v>60</v>
      </c>
      <c r="E19" s="56">
        <v>37507.584000000003</v>
      </c>
      <c r="F19" s="57">
        <v>1.28</v>
      </c>
      <c r="I19" s="108">
        <v>323</v>
      </c>
      <c r="J19" s="109">
        <v>42424</v>
      </c>
      <c r="K19" s="110" t="s">
        <v>177</v>
      </c>
      <c r="L19" s="111">
        <v>7</v>
      </c>
      <c r="M19" s="111"/>
    </row>
    <row r="20" spans="2:13" ht="45" x14ac:dyDescent="0.25">
      <c r="B20" s="173"/>
      <c r="C20" s="54" t="s">
        <v>15</v>
      </c>
      <c r="D20" s="58" t="s">
        <v>62</v>
      </c>
      <c r="E20" s="56">
        <v>16995.624</v>
      </c>
      <c r="F20" s="57">
        <v>0.57999999999999996</v>
      </c>
      <c r="I20" s="108">
        <v>389</v>
      </c>
      <c r="J20" s="109">
        <v>42445</v>
      </c>
      <c r="K20" s="110" t="s">
        <v>178</v>
      </c>
      <c r="L20" s="111">
        <v>6</v>
      </c>
      <c r="M20" s="111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13186.26</v>
      </c>
      <c r="F21" s="62">
        <v>0.45</v>
      </c>
      <c r="I21" s="108">
        <v>461</v>
      </c>
      <c r="J21" s="109">
        <v>42465</v>
      </c>
      <c r="K21" s="110" t="s">
        <v>121</v>
      </c>
      <c r="L21" s="111">
        <v>41</v>
      </c>
      <c r="M21" s="111"/>
    </row>
    <row r="22" spans="2:13" ht="44.25" customHeight="1" x14ac:dyDescent="0.25">
      <c r="B22" s="173">
        <v>3</v>
      </c>
      <c r="C22" s="185" t="s">
        <v>17</v>
      </c>
      <c r="D22" s="187" t="s">
        <v>66</v>
      </c>
      <c r="E22" s="180">
        <v>54210.18</v>
      </c>
      <c r="F22" s="51">
        <v>1.85</v>
      </c>
      <c r="I22" s="108">
        <v>462</v>
      </c>
      <c r="J22" s="109">
        <v>42465</v>
      </c>
      <c r="K22" s="110" t="s">
        <v>179</v>
      </c>
      <c r="L22" s="111">
        <v>16</v>
      </c>
      <c r="M22" s="111"/>
    </row>
    <row r="23" spans="2:13" ht="17.25" thickBot="1" x14ac:dyDescent="0.3">
      <c r="B23" s="173"/>
      <c r="C23" s="186"/>
      <c r="D23" s="188"/>
      <c r="E23" s="181"/>
      <c r="F23" s="26"/>
      <c r="I23" s="108" t="s">
        <v>180</v>
      </c>
      <c r="J23" s="109">
        <v>42467</v>
      </c>
      <c r="K23" s="110" t="s">
        <v>623</v>
      </c>
      <c r="L23" s="111" t="s">
        <v>624</v>
      </c>
      <c r="M23" s="111"/>
    </row>
    <row r="24" spans="2:13" ht="60.75" thickBot="1" x14ac:dyDescent="0.3">
      <c r="B24" s="63">
        <v>4</v>
      </c>
      <c r="C24" s="64" t="s">
        <v>19</v>
      </c>
      <c r="D24" s="65" t="s">
        <v>69</v>
      </c>
      <c r="E24" s="66">
        <v>30474.912</v>
      </c>
      <c r="F24" s="8">
        <v>1.04</v>
      </c>
      <c r="I24" s="108" t="s">
        <v>181</v>
      </c>
      <c r="J24" s="109">
        <v>42479</v>
      </c>
      <c r="K24" s="110" t="s">
        <v>125</v>
      </c>
      <c r="L24" s="111">
        <v>24</v>
      </c>
      <c r="M24" s="111"/>
    </row>
    <row r="25" spans="2:13" ht="60.75" thickBot="1" x14ac:dyDescent="0.3">
      <c r="B25" s="67">
        <v>5</v>
      </c>
      <c r="C25" s="68" t="s">
        <v>20</v>
      </c>
      <c r="D25" s="69" t="s">
        <v>72</v>
      </c>
      <c r="E25" s="70">
        <v>37214.555999999997</v>
      </c>
      <c r="F25" s="8">
        <v>1.27</v>
      </c>
      <c r="I25" s="108">
        <v>504</v>
      </c>
      <c r="J25" s="109">
        <v>42479</v>
      </c>
      <c r="K25" s="110" t="s">
        <v>182</v>
      </c>
      <c r="L25" s="111"/>
      <c r="M25" s="111"/>
    </row>
    <row r="26" spans="2:13" ht="60.75" thickBot="1" x14ac:dyDescent="0.3">
      <c r="B26" s="63">
        <v>6</v>
      </c>
      <c r="C26" s="64" t="s">
        <v>21</v>
      </c>
      <c r="D26" s="65" t="s">
        <v>75</v>
      </c>
      <c r="E26" s="66">
        <v>78531.504000000001</v>
      </c>
      <c r="F26" s="8">
        <v>2.68</v>
      </c>
      <c r="I26" s="108">
        <v>510</v>
      </c>
      <c r="J26" s="109">
        <v>42484</v>
      </c>
      <c r="K26" s="110" t="s">
        <v>127</v>
      </c>
      <c r="L26" s="111">
        <v>6</v>
      </c>
      <c r="M26" s="111"/>
    </row>
    <row r="27" spans="2:13" ht="17.25" thickBot="1" x14ac:dyDescent="0.3">
      <c r="B27" s="67"/>
      <c r="C27" s="71" t="s">
        <v>22</v>
      </c>
      <c r="D27" s="72"/>
      <c r="E27" s="70">
        <v>339619.45199999999</v>
      </c>
      <c r="F27" s="8">
        <f>F14+F16+F22+F24+F25+F26</f>
        <v>11.59</v>
      </c>
      <c r="I27" s="108">
        <v>514</v>
      </c>
      <c r="J27" s="109">
        <v>42486</v>
      </c>
      <c r="K27" s="110" t="s">
        <v>183</v>
      </c>
      <c r="L27" s="111">
        <v>7</v>
      </c>
      <c r="M27" s="111"/>
    </row>
    <row r="28" spans="2:13" ht="17.25" thickBot="1" x14ac:dyDescent="0.3">
      <c r="B28" s="63">
        <v>7</v>
      </c>
      <c r="C28" s="64" t="s">
        <v>23</v>
      </c>
      <c r="D28" s="77" t="s">
        <v>78</v>
      </c>
      <c r="E28" s="66">
        <v>48349.619999999995</v>
      </c>
      <c r="F28" s="8">
        <v>1.65</v>
      </c>
      <c r="I28" s="108"/>
      <c r="J28" s="109">
        <v>42542</v>
      </c>
      <c r="K28" s="110" t="s">
        <v>184</v>
      </c>
      <c r="L28" s="111"/>
      <c r="M28" s="111"/>
    </row>
    <row r="29" spans="2:13" ht="17.25" thickBot="1" x14ac:dyDescent="0.3">
      <c r="B29" s="78"/>
      <c r="C29" s="79" t="s">
        <v>80</v>
      </c>
      <c r="D29" s="80"/>
      <c r="E29" s="81">
        <v>387969.07199999999</v>
      </c>
      <c r="F29" s="8">
        <f>F28+F27</f>
        <v>13.24</v>
      </c>
      <c r="I29" s="108">
        <v>673</v>
      </c>
      <c r="J29" s="109">
        <v>42545</v>
      </c>
      <c r="K29" s="110" t="s">
        <v>185</v>
      </c>
      <c r="L29" s="111" t="s">
        <v>186</v>
      </c>
      <c r="M29" s="111"/>
    </row>
    <row r="30" spans="2:13" x14ac:dyDescent="0.25">
      <c r="I30" s="108" t="s">
        <v>187</v>
      </c>
      <c r="J30" s="109" t="s">
        <v>106</v>
      </c>
      <c r="K30" s="110" t="s">
        <v>623</v>
      </c>
      <c r="L30" s="111" t="s">
        <v>188</v>
      </c>
      <c r="M30" s="111"/>
    </row>
    <row r="31" spans="2:13" x14ac:dyDescent="0.25">
      <c r="B31" s="189" t="s">
        <v>82</v>
      </c>
      <c r="C31" s="189"/>
      <c r="D31" s="189"/>
      <c r="E31" s="82" t="s">
        <v>189</v>
      </c>
      <c r="F31" s="83"/>
      <c r="I31" s="108">
        <v>689</v>
      </c>
      <c r="J31" s="109">
        <v>42550</v>
      </c>
      <c r="K31" s="110" t="s">
        <v>190</v>
      </c>
      <c r="L31" s="111">
        <v>12</v>
      </c>
      <c r="M31" s="111"/>
    </row>
    <row r="32" spans="2:13" ht="18.75" x14ac:dyDescent="0.3">
      <c r="B32" s="190" t="s">
        <v>85</v>
      </c>
      <c r="C32" s="190"/>
      <c r="D32" s="190"/>
      <c r="E32" s="84">
        <v>85860.83</v>
      </c>
      <c r="I32" s="108" t="s">
        <v>191</v>
      </c>
      <c r="J32" s="109">
        <v>42555</v>
      </c>
      <c r="K32" s="110" t="s">
        <v>87</v>
      </c>
      <c r="L32" s="111"/>
      <c r="M32" s="111"/>
    </row>
    <row r="33" spans="4:13" ht="15.75" x14ac:dyDescent="0.25">
      <c r="D33" s="184"/>
      <c r="E33" s="184"/>
      <c r="I33" s="108">
        <v>772</v>
      </c>
      <c r="J33" s="109">
        <v>42571</v>
      </c>
      <c r="K33" s="110" t="s">
        <v>192</v>
      </c>
      <c r="L33" s="111">
        <v>9</v>
      </c>
      <c r="M33" s="111"/>
    </row>
    <row r="34" spans="4:13" x14ac:dyDescent="0.25">
      <c r="I34" s="108">
        <v>789</v>
      </c>
      <c r="J34" s="109">
        <v>42572</v>
      </c>
      <c r="K34" s="110" t="s">
        <v>193</v>
      </c>
      <c r="L34" s="111">
        <v>41</v>
      </c>
      <c r="M34" s="111"/>
    </row>
    <row r="35" spans="4:13" x14ac:dyDescent="0.25">
      <c r="I35" s="108">
        <v>788</v>
      </c>
      <c r="J35" s="109">
        <v>42572</v>
      </c>
      <c r="K35" s="110" t="s">
        <v>194</v>
      </c>
      <c r="L35" s="111">
        <v>30</v>
      </c>
      <c r="M35" s="111"/>
    </row>
    <row r="36" spans="4:13" ht="15.75" x14ac:dyDescent="0.25">
      <c r="D36" s="184" t="s">
        <v>89</v>
      </c>
      <c r="E36" s="184"/>
      <c r="I36" s="108">
        <v>787</v>
      </c>
      <c r="J36" s="109">
        <v>42572</v>
      </c>
      <c r="K36" s="110" t="s">
        <v>193</v>
      </c>
      <c r="L36" s="111">
        <v>19</v>
      </c>
      <c r="M36" s="111"/>
    </row>
    <row r="37" spans="4:13" x14ac:dyDescent="0.25">
      <c r="I37" s="108">
        <v>786</v>
      </c>
      <c r="J37" s="109">
        <v>42572</v>
      </c>
      <c r="K37" s="110" t="s">
        <v>195</v>
      </c>
      <c r="L37" s="111">
        <v>4</v>
      </c>
      <c r="M37" s="111"/>
    </row>
    <row r="38" spans="4:13" x14ac:dyDescent="0.25">
      <c r="I38" s="108">
        <v>780</v>
      </c>
      <c r="J38" s="109">
        <v>42573</v>
      </c>
      <c r="K38" s="110" t="s">
        <v>177</v>
      </c>
      <c r="L38" s="111">
        <v>19</v>
      </c>
      <c r="M38" s="111"/>
    </row>
    <row r="39" spans="4:13" x14ac:dyDescent="0.25">
      <c r="I39" s="108"/>
      <c r="J39" s="109">
        <v>42578</v>
      </c>
      <c r="K39" s="111" t="s">
        <v>196</v>
      </c>
      <c r="L39" s="111">
        <v>6</v>
      </c>
      <c r="M39" s="111"/>
    </row>
    <row r="40" spans="4:13" x14ac:dyDescent="0.25">
      <c r="I40" s="108">
        <v>812</v>
      </c>
      <c r="J40" s="109">
        <v>42580</v>
      </c>
      <c r="K40" s="111" t="s">
        <v>197</v>
      </c>
      <c r="L40" s="111"/>
      <c r="M40" s="111"/>
    </row>
    <row r="41" spans="4:13" x14ac:dyDescent="0.25">
      <c r="I41" s="108">
        <v>930</v>
      </c>
      <c r="J41" s="109">
        <v>42605</v>
      </c>
      <c r="K41" s="111" t="s">
        <v>198</v>
      </c>
      <c r="L41" s="111">
        <v>20</v>
      </c>
      <c r="M41" s="111"/>
    </row>
    <row r="42" spans="4:13" x14ac:dyDescent="0.25">
      <c r="I42" s="108">
        <v>885</v>
      </c>
      <c r="J42" s="111" t="s">
        <v>199</v>
      </c>
      <c r="K42" s="112" t="s">
        <v>200</v>
      </c>
      <c r="L42" s="111" t="s">
        <v>201</v>
      </c>
      <c r="M42" s="111"/>
    </row>
    <row r="43" spans="4:13" x14ac:dyDescent="0.25">
      <c r="I43" s="108">
        <v>1025</v>
      </c>
      <c r="J43" s="109">
        <v>42620</v>
      </c>
      <c r="K43" s="111" t="s">
        <v>202</v>
      </c>
      <c r="L43" s="111">
        <v>9</v>
      </c>
      <c r="M43" s="111">
        <v>400</v>
      </c>
    </row>
    <row r="44" spans="4:13" x14ac:dyDescent="0.25">
      <c r="I44" s="108">
        <v>1123</v>
      </c>
      <c r="J44" s="109">
        <v>42640</v>
      </c>
      <c r="K44" s="111" t="s">
        <v>121</v>
      </c>
      <c r="L44" s="111">
        <v>9</v>
      </c>
      <c r="M44" s="111"/>
    </row>
    <row r="45" spans="4:13" x14ac:dyDescent="0.25">
      <c r="I45" s="108">
        <v>1186</v>
      </c>
      <c r="J45" s="109">
        <v>42643</v>
      </c>
      <c r="K45" s="111" t="s">
        <v>203</v>
      </c>
      <c r="L45" s="111" t="s">
        <v>201</v>
      </c>
      <c r="M45" s="111"/>
    </row>
    <row r="46" spans="4:13" x14ac:dyDescent="0.25">
      <c r="I46" s="108"/>
      <c r="J46" s="109"/>
      <c r="K46" s="111" t="s">
        <v>204</v>
      </c>
      <c r="L46" s="111"/>
      <c r="M46" s="111"/>
    </row>
    <row r="47" spans="4:13" x14ac:dyDescent="0.25">
      <c r="I47" s="108" t="s">
        <v>205</v>
      </c>
      <c r="J47" s="109">
        <v>42645</v>
      </c>
      <c r="K47" s="111" t="s">
        <v>206</v>
      </c>
      <c r="L47" s="111">
        <v>6</v>
      </c>
      <c r="M47" s="111"/>
    </row>
    <row r="48" spans="4:13" x14ac:dyDescent="0.25">
      <c r="I48" s="108" t="s">
        <v>207</v>
      </c>
      <c r="J48" s="109">
        <v>42646</v>
      </c>
      <c r="K48" s="111" t="s">
        <v>152</v>
      </c>
      <c r="L48" s="111">
        <v>5</v>
      </c>
      <c r="M48" s="111"/>
    </row>
    <row r="49" spans="9:13" x14ac:dyDescent="0.25">
      <c r="I49" s="113">
        <v>1189</v>
      </c>
      <c r="J49" s="114">
        <v>42646</v>
      </c>
      <c r="K49" s="111" t="s">
        <v>208</v>
      </c>
      <c r="L49" s="111">
        <v>6</v>
      </c>
      <c r="M49" s="111"/>
    </row>
    <row r="50" spans="9:13" x14ac:dyDescent="0.25">
      <c r="I50" s="113">
        <v>1209</v>
      </c>
      <c r="J50" s="114">
        <v>42649</v>
      </c>
      <c r="K50" s="111" t="s">
        <v>209</v>
      </c>
      <c r="L50" s="111">
        <v>20</v>
      </c>
      <c r="M50" s="111"/>
    </row>
    <row r="51" spans="9:13" x14ac:dyDescent="0.25">
      <c r="I51" s="113">
        <v>1216</v>
      </c>
      <c r="J51" s="114">
        <v>42649</v>
      </c>
      <c r="K51" s="111" t="s">
        <v>210</v>
      </c>
      <c r="L51" s="111">
        <v>9</v>
      </c>
      <c r="M51" s="111"/>
    </row>
    <row r="52" spans="9:13" x14ac:dyDescent="0.25">
      <c r="I52" s="108">
        <v>1246</v>
      </c>
      <c r="J52" s="109">
        <v>42653</v>
      </c>
      <c r="K52" s="111" t="s">
        <v>185</v>
      </c>
      <c r="L52" s="111">
        <v>10</v>
      </c>
      <c r="M52" s="111"/>
    </row>
    <row r="53" spans="9:13" x14ac:dyDescent="0.25">
      <c r="I53" s="108">
        <v>1238</v>
      </c>
      <c r="J53" s="109">
        <v>42653</v>
      </c>
      <c r="K53" s="111" t="s">
        <v>153</v>
      </c>
      <c r="L53" s="111">
        <v>31</v>
      </c>
      <c r="M53" s="111"/>
    </row>
    <row r="54" spans="9:13" x14ac:dyDescent="0.25">
      <c r="I54" s="108">
        <v>1258</v>
      </c>
      <c r="J54" s="109">
        <v>42654</v>
      </c>
      <c r="K54" s="111" t="s">
        <v>211</v>
      </c>
      <c r="L54" s="111">
        <v>9</v>
      </c>
      <c r="M54" s="111"/>
    </row>
    <row r="55" spans="9:13" x14ac:dyDescent="0.25">
      <c r="I55" s="115" t="s">
        <v>212</v>
      </c>
      <c r="J55" s="114">
        <v>42667</v>
      </c>
      <c r="K55" s="111" t="s">
        <v>213</v>
      </c>
      <c r="L55" s="111">
        <v>4</v>
      </c>
      <c r="M55" s="111"/>
    </row>
    <row r="56" spans="9:13" x14ac:dyDescent="0.25">
      <c r="I56" s="115"/>
      <c r="J56" s="114">
        <v>42667</v>
      </c>
      <c r="K56" s="111" t="s">
        <v>184</v>
      </c>
      <c r="L56" s="111"/>
      <c r="M56" s="111"/>
    </row>
    <row r="57" spans="9:13" x14ac:dyDescent="0.25">
      <c r="I57" s="115"/>
      <c r="J57" s="114"/>
      <c r="K57" s="111" t="s">
        <v>214</v>
      </c>
      <c r="L57" s="111"/>
      <c r="M57" s="111"/>
    </row>
    <row r="58" spans="9:13" x14ac:dyDescent="0.25">
      <c r="I58" s="108">
        <v>1360</v>
      </c>
      <c r="J58" s="109">
        <v>42681</v>
      </c>
      <c r="K58" s="111" t="s">
        <v>152</v>
      </c>
      <c r="L58" s="111">
        <v>6</v>
      </c>
      <c r="M58" s="111"/>
    </row>
    <row r="59" spans="9:13" x14ac:dyDescent="0.25">
      <c r="I59" s="108">
        <v>1372</v>
      </c>
      <c r="J59" s="109">
        <v>42683</v>
      </c>
      <c r="K59" s="111" t="s">
        <v>215</v>
      </c>
      <c r="L59" s="111">
        <v>34</v>
      </c>
      <c r="M59" s="111"/>
    </row>
    <row r="60" spans="9:13" x14ac:dyDescent="0.25">
      <c r="I60" s="113">
        <v>1381</v>
      </c>
      <c r="J60" s="114">
        <v>42687</v>
      </c>
      <c r="K60" s="111" t="s">
        <v>216</v>
      </c>
      <c r="L60" s="111">
        <v>6</v>
      </c>
      <c r="M60" s="111"/>
    </row>
    <row r="61" spans="9:13" x14ac:dyDescent="0.25">
      <c r="I61" s="108">
        <v>1448</v>
      </c>
      <c r="J61" s="109">
        <v>42692</v>
      </c>
      <c r="K61" s="111" t="s">
        <v>148</v>
      </c>
      <c r="L61" s="111">
        <v>18</v>
      </c>
      <c r="M61" s="111"/>
    </row>
    <row r="62" spans="9:13" x14ac:dyDescent="0.25">
      <c r="I62" s="108">
        <v>1461</v>
      </c>
      <c r="J62" s="109">
        <v>42696</v>
      </c>
      <c r="K62" s="111" t="s">
        <v>217</v>
      </c>
      <c r="L62" s="111" t="s">
        <v>218</v>
      </c>
      <c r="M62" s="111"/>
    </row>
    <row r="63" spans="9:13" x14ac:dyDescent="0.25">
      <c r="I63" s="108">
        <v>1464</v>
      </c>
      <c r="J63" s="109">
        <v>42696</v>
      </c>
      <c r="K63" s="111" t="s">
        <v>209</v>
      </c>
      <c r="L63" s="111">
        <v>19</v>
      </c>
      <c r="M63" s="111"/>
    </row>
    <row r="64" spans="9:13" x14ac:dyDescent="0.25">
      <c r="I64" s="108">
        <v>1481</v>
      </c>
      <c r="J64" s="109">
        <v>42700</v>
      </c>
      <c r="K64" s="111" t="s">
        <v>209</v>
      </c>
      <c r="L64" s="111">
        <v>16</v>
      </c>
      <c r="M64" s="111"/>
    </row>
    <row r="65" spans="9:13" x14ac:dyDescent="0.25">
      <c r="I65" s="116">
        <v>1492</v>
      </c>
      <c r="J65" s="117">
        <v>42702</v>
      </c>
      <c r="K65" s="118" t="s">
        <v>219</v>
      </c>
      <c r="L65" s="118" t="s">
        <v>201</v>
      </c>
      <c r="M65" s="118"/>
    </row>
    <row r="66" spans="9:13" x14ac:dyDescent="0.25">
      <c r="I66" s="108"/>
      <c r="J66" s="111"/>
      <c r="K66" s="111" t="s">
        <v>97</v>
      </c>
      <c r="L66" s="111"/>
      <c r="M66" s="111"/>
    </row>
    <row r="67" spans="9:13" x14ac:dyDescent="0.25">
      <c r="I67" s="119" t="s">
        <v>220</v>
      </c>
      <c r="J67" s="120">
        <v>42705</v>
      </c>
      <c r="K67" s="121" t="s">
        <v>619</v>
      </c>
      <c r="L67" s="121">
        <v>13</v>
      </c>
      <c r="M67" s="121"/>
    </row>
    <row r="68" spans="9:13" x14ac:dyDescent="0.25">
      <c r="I68" s="119">
        <v>1562</v>
      </c>
      <c r="J68" s="120">
        <v>42713</v>
      </c>
      <c r="K68" s="121" t="s">
        <v>221</v>
      </c>
      <c r="L68" s="121">
        <v>36</v>
      </c>
      <c r="M68" s="121"/>
    </row>
    <row r="69" spans="9:13" x14ac:dyDescent="0.25">
      <c r="I69" s="119">
        <v>1563</v>
      </c>
      <c r="J69" s="120">
        <v>42714</v>
      </c>
      <c r="K69" s="121" t="s">
        <v>222</v>
      </c>
      <c r="L69" s="121">
        <v>5</v>
      </c>
      <c r="M69" s="121"/>
    </row>
    <row r="70" spans="9:13" x14ac:dyDescent="0.25">
      <c r="I70" s="119">
        <v>1570</v>
      </c>
      <c r="J70" s="120">
        <v>42716</v>
      </c>
      <c r="K70" s="121" t="s">
        <v>223</v>
      </c>
      <c r="L70" s="121">
        <v>5</v>
      </c>
      <c r="M70" s="121"/>
    </row>
    <row r="71" spans="9:13" x14ac:dyDescent="0.25">
      <c r="I71" s="119">
        <v>1571</v>
      </c>
      <c r="J71" s="120">
        <v>42716</v>
      </c>
      <c r="K71" s="121" t="s">
        <v>224</v>
      </c>
      <c r="L71" s="121">
        <v>5</v>
      </c>
      <c r="M71" s="121"/>
    </row>
    <row r="72" spans="9:13" x14ac:dyDescent="0.25">
      <c r="I72" s="85" t="s">
        <v>225</v>
      </c>
      <c r="J72" s="86">
        <v>42724</v>
      </c>
      <c r="K72" s="87" t="s">
        <v>226</v>
      </c>
      <c r="L72" s="87">
        <v>9</v>
      </c>
      <c r="M72" s="87">
        <v>600</v>
      </c>
    </row>
    <row r="73" spans="9:13" x14ac:dyDescent="0.25">
      <c r="I73" s="119">
        <v>1612</v>
      </c>
      <c r="J73" s="120">
        <v>42724</v>
      </c>
      <c r="K73" s="121" t="s">
        <v>619</v>
      </c>
      <c r="L73" s="121">
        <v>4</v>
      </c>
      <c r="M73" s="121"/>
    </row>
    <row r="74" spans="9:13" x14ac:dyDescent="0.25">
      <c r="I74" s="85" t="s">
        <v>227</v>
      </c>
      <c r="J74" s="86">
        <v>42730</v>
      </c>
      <c r="K74" s="87" t="s">
        <v>228</v>
      </c>
      <c r="L74" s="87">
        <v>4</v>
      </c>
      <c r="M74" s="87">
        <v>600</v>
      </c>
    </row>
    <row r="75" spans="9:13" x14ac:dyDescent="0.25">
      <c r="I75" s="119">
        <v>1633</v>
      </c>
      <c r="J75" s="120">
        <v>42731</v>
      </c>
      <c r="K75" s="121" t="s">
        <v>229</v>
      </c>
      <c r="L75" s="121"/>
      <c r="M75" s="121"/>
    </row>
    <row r="76" spans="9:13" x14ac:dyDescent="0.25">
      <c r="I76" s="119">
        <v>1646</v>
      </c>
      <c r="J76" s="120">
        <v>42733</v>
      </c>
      <c r="K76" s="121" t="s">
        <v>221</v>
      </c>
      <c r="L76" s="121">
        <v>12</v>
      </c>
      <c r="M76" s="121"/>
    </row>
    <row r="77" spans="9:13" x14ac:dyDescent="0.25">
      <c r="I77" s="119"/>
      <c r="J77" s="121"/>
      <c r="K77" s="121" t="s">
        <v>101</v>
      </c>
      <c r="L77" s="121"/>
      <c r="M77" s="121"/>
    </row>
    <row r="78" spans="9:13" x14ac:dyDescent="0.25">
      <c r="I78" s="45"/>
      <c r="J78" s="86">
        <v>42686</v>
      </c>
      <c r="K78" s="49" t="s">
        <v>230</v>
      </c>
      <c r="L78" s="87" t="s">
        <v>103</v>
      </c>
      <c r="M78" s="45"/>
    </row>
    <row r="79" spans="9:13" x14ac:dyDescent="0.25">
      <c r="I79" s="87"/>
      <c r="J79" s="86">
        <v>42429</v>
      </c>
      <c r="K79" s="87" t="s">
        <v>166</v>
      </c>
      <c r="L79" s="87">
        <v>7</v>
      </c>
      <c r="M79" s="87"/>
    </row>
    <row r="80" spans="9:13" x14ac:dyDescent="0.25">
      <c r="I80" s="87"/>
      <c r="J80" s="86">
        <v>42725</v>
      </c>
      <c r="K80" s="87" t="s">
        <v>231</v>
      </c>
      <c r="L80" s="87">
        <v>9</v>
      </c>
      <c r="M80" s="87"/>
    </row>
    <row r="81" spans="9:13" x14ac:dyDescent="0.25">
      <c r="I81" s="87"/>
      <c r="J81" s="150"/>
      <c r="K81" s="151" t="s">
        <v>104</v>
      </c>
      <c r="L81" s="87" t="s">
        <v>105</v>
      </c>
      <c r="M81" s="45"/>
    </row>
    <row r="82" spans="9:13" ht="25.5" x14ac:dyDescent="0.25">
      <c r="I82" s="45"/>
      <c r="J82" s="152"/>
      <c r="K82" s="153" t="s">
        <v>572</v>
      </c>
      <c r="L82" s="154" t="s">
        <v>573</v>
      </c>
      <c r="M82" s="45"/>
    </row>
    <row r="83" spans="9:13" ht="60.75" x14ac:dyDescent="0.25">
      <c r="I83" s="45"/>
      <c r="J83" s="152"/>
      <c r="K83" s="155" t="s">
        <v>574</v>
      </c>
      <c r="L83" s="154" t="s">
        <v>575</v>
      </c>
      <c r="M83" s="45"/>
    </row>
    <row r="84" spans="9:13" ht="60.75" x14ac:dyDescent="0.25">
      <c r="I84" s="45"/>
      <c r="J84" s="152" t="s">
        <v>576</v>
      </c>
      <c r="K84" s="156" t="s">
        <v>577</v>
      </c>
      <c r="L84" s="157" t="s">
        <v>578</v>
      </c>
      <c r="M84" s="45"/>
    </row>
    <row r="85" spans="9:13" ht="45" x14ac:dyDescent="0.25">
      <c r="I85" s="45"/>
      <c r="J85" s="152" t="s">
        <v>579</v>
      </c>
      <c r="K85" s="158" t="s">
        <v>580</v>
      </c>
      <c r="L85" s="157" t="s">
        <v>578</v>
      </c>
      <c r="M85" s="45"/>
    </row>
    <row r="86" spans="9:13" ht="60.75" x14ac:dyDescent="0.25">
      <c r="I86" s="45"/>
      <c r="J86" s="152"/>
      <c r="K86" s="156" t="s">
        <v>581</v>
      </c>
      <c r="L86" s="157" t="s">
        <v>578</v>
      </c>
      <c r="M86" s="45"/>
    </row>
    <row r="87" spans="9:13" ht="15.75" x14ac:dyDescent="0.25">
      <c r="I87" s="45"/>
      <c r="J87" s="152"/>
      <c r="K87" s="156" t="s">
        <v>582</v>
      </c>
      <c r="L87" s="159" t="s">
        <v>583</v>
      </c>
      <c r="M87" s="45"/>
    </row>
    <row r="88" spans="9:13" ht="25.5" x14ac:dyDescent="0.25">
      <c r="I88" s="45"/>
      <c r="J88" s="152"/>
      <c r="K88" s="155" t="s">
        <v>584</v>
      </c>
      <c r="L88" s="154" t="s">
        <v>585</v>
      </c>
      <c r="M88" s="157"/>
    </row>
    <row r="89" spans="9:13" ht="38.25" x14ac:dyDescent="0.25">
      <c r="I89" s="45"/>
      <c r="J89" s="152"/>
      <c r="K89" s="156" t="s">
        <v>586</v>
      </c>
      <c r="L89" s="157" t="s">
        <v>587</v>
      </c>
      <c r="M89" s="159"/>
    </row>
    <row r="90" spans="9:13" ht="38.25" x14ac:dyDescent="0.25">
      <c r="I90" s="45"/>
      <c r="J90" s="152"/>
      <c r="K90" s="156" t="s">
        <v>588</v>
      </c>
      <c r="L90" s="157" t="s">
        <v>587</v>
      </c>
      <c r="M90" s="45"/>
    </row>
    <row r="91" spans="9:13" ht="25.5" x14ac:dyDescent="0.25">
      <c r="I91" s="45"/>
      <c r="J91" s="152"/>
      <c r="K91" s="155" t="s">
        <v>589</v>
      </c>
      <c r="L91" s="154" t="s">
        <v>590</v>
      </c>
      <c r="M91" s="45"/>
    </row>
    <row r="92" spans="9:13" ht="38.25" x14ac:dyDescent="0.25">
      <c r="I92" s="45"/>
      <c r="J92" s="152"/>
      <c r="K92" s="155" t="s">
        <v>591</v>
      </c>
      <c r="L92" s="154" t="s">
        <v>592</v>
      </c>
      <c r="M92" s="45"/>
    </row>
    <row r="93" spans="9:13" ht="31.5" x14ac:dyDescent="0.25">
      <c r="I93" s="45"/>
      <c r="J93" s="152">
        <v>42591</v>
      </c>
      <c r="K93" s="155" t="s">
        <v>593</v>
      </c>
      <c r="L93" s="154" t="s">
        <v>594</v>
      </c>
      <c r="M93" s="45"/>
    </row>
    <row r="94" spans="9:13" ht="41.25" x14ac:dyDescent="0.25">
      <c r="I94" s="45"/>
      <c r="J94" s="152"/>
      <c r="K94" s="155" t="s">
        <v>595</v>
      </c>
      <c r="L94" s="154" t="s">
        <v>596</v>
      </c>
      <c r="M94" s="45"/>
    </row>
    <row r="95" spans="9:13" ht="79.5" x14ac:dyDescent="0.25">
      <c r="I95" s="45"/>
      <c r="J95" s="152"/>
      <c r="K95" s="160" t="s">
        <v>597</v>
      </c>
      <c r="L95" s="157" t="s">
        <v>598</v>
      </c>
      <c r="M95" s="45"/>
    </row>
    <row r="96" spans="9:13" ht="15.75" x14ac:dyDescent="0.25">
      <c r="I96" s="45"/>
      <c r="J96" s="94"/>
      <c r="K96" s="155" t="s">
        <v>599</v>
      </c>
      <c r="L96" s="154" t="s">
        <v>600</v>
      </c>
      <c r="M96" s="45"/>
    </row>
    <row r="97" spans="9:13" x14ac:dyDescent="0.25">
      <c r="I97" s="45"/>
      <c r="J97" s="94"/>
      <c r="K97" s="161"/>
      <c r="L97" s="45"/>
      <c r="M97" s="45"/>
    </row>
    <row r="98" spans="9:13" x14ac:dyDescent="0.25">
      <c r="I98" s="45"/>
      <c r="J98" s="94"/>
      <c r="K98" s="45"/>
      <c r="L98" s="45"/>
      <c r="M98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9"/>
  <sheetViews>
    <sheetView topLeftCell="E61" workbookViewId="0">
      <selection activeCell="I14" sqref="I14:M79"/>
    </sheetView>
  </sheetViews>
  <sheetFormatPr defaultRowHeight="15" x14ac:dyDescent="0.25"/>
  <cols>
    <col min="1" max="1" width="4.28515625" customWidth="1"/>
    <col min="2" max="2" width="14.42578125" customWidth="1"/>
    <col min="3" max="3" width="39" customWidth="1"/>
    <col min="4" max="4" width="60.7109375" customWidth="1"/>
    <col min="5" max="5" width="19.7109375" customWidth="1"/>
    <col min="7" max="8" width="4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232</v>
      </c>
      <c r="E7" s="171"/>
    </row>
    <row r="8" spans="2:13" ht="15.75" x14ac:dyDescent="0.25">
      <c r="C8" s="31" t="s">
        <v>32</v>
      </c>
      <c r="D8" s="32" t="s">
        <v>33</v>
      </c>
      <c r="E8" s="30">
        <v>1866.1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25155.027999999998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301860.33600000001</v>
      </c>
      <c r="I10" s="178" t="s">
        <v>38</v>
      </c>
      <c r="J10" s="178"/>
      <c r="K10" s="37">
        <v>42481.9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259378.43600000002</v>
      </c>
      <c r="I11" s="38" t="s">
        <v>40</v>
      </c>
      <c r="J11" s="38"/>
      <c r="K11" s="29">
        <v>90156.98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12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57774.456000000006</v>
      </c>
      <c r="F14" s="11">
        <v>2.58</v>
      </c>
      <c r="I14" s="47">
        <v>59</v>
      </c>
      <c r="J14" s="48">
        <v>42383</v>
      </c>
      <c r="K14" s="49" t="s">
        <v>619</v>
      </c>
      <c r="L14" s="50">
        <v>30</v>
      </c>
      <c r="M14" s="50"/>
    </row>
    <row r="15" spans="2:13" ht="17.25" customHeight="1" thickBot="1" x14ac:dyDescent="0.3">
      <c r="B15" s="174"/>
      <c r="C15" s="198" t="s">
        <v>233</v>
      </c>
      <c r="D15" s="199"/>
      <c r="E15" s="181"/>
      <c r="F15" s="51"/>
      <c r="I15" s="47">
        <v>159</v>
      </c>
      <c r="J15" s="48">
        <v>42398</v>
      </c>
      <c r="K15" s="89" t="s">
        <v>234</v>
      </c>
      <c r="L15" s="50">
        <v>30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78600.131999999998</v>
      </c>
      <c r="F16" s="13">
        <f>F17+F18+F19+F20+F21</f>
        <v>3.5100000000000002</v>
      </c>
      <c r="I16" s="47">
        <v>6</v>
      </c>
      <c r="J16" s="48">
        <v>42398</v>
      </c>
      <c r="K16" s="89" t="s">
        <v>235</v>
      </c>
      <c r="L16" s="50">
        <v>29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26871.84</v>
      </c>
      <c r="F17" s="15">
        <v>1.2</v>
      </c>
      <c r="I17" s="47">
        <v>5</v>
      </c>
      <c r="J17" s="48">
        <v>42398</v>
      </c>
      <c r="K17" s="49" t="s">
        <v>235</v>
      </c>
      <c r="L17" s="50">
        <v>29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219</v>
      </c>
      <c r="J18" s="48">
        <v>42406</v>
      </c>
      <c r="K18" s="49" t="s">
        <v>236</v>
      </c>
      <c r="L18" s="122" t="s">
        <v>237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28663.296000000002</v>
      </c>
      <c r="F19" s="15">
        <v>1.28</v>
      </c>
      <c r="I19" s="47">
        <v>227</v>
      </c>
      <c r="J19" s="48">
        <v>42408</v>
      </c>
      <c r="K19" s="49" t="s">
        <v>238</v>
      </c>
      <c r="L19" s="50">
        <v>24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12988.055999999999</v>
      </c>
      <c r="F20" s="15">
        <v>0.57999999999999996</v>
      </c>
      <c r="I20" s="47">
        <v>230</v>
      </c>
      <c r="J20" s="48">
        <v>42409</v>
      </c>
      <c r="K20" s="49" t="s">
        <v>239</v>
      </c>
      <c r="L20" s="50">
        <v>1</v>
      </c>
      <c r="M20" s="50"/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10076.94</v>
      </c>
      <c r="F21" s="17">
        <v>0.45</v>
      </c>
      <c r="I21" s="47">
        <v>247</v>
      </c>
      <c r="J21" s="48">
        <v>42410</v>
      </c>
      <c r="K21" s="49" t="s">
        <v>240</v>
      </c>
      <c r="L21" s="50">
        <v>1</v>
      </c>
      <c r="M21" s="50"/>
    </row>
    <row r="22" spans="2:13" ht="44.25" customHeight="1" x14ac:dyDescent="0.25">
      <c r="B22" s="173">
        <v>3</v>
      </c>
      <c r="C22" s="185" t="s">
        <v>17</v>
      </c>
      <c r="D22" s="194" t="s">
        <v>66</v>
      </c>
      <c r="E22" s="180">
        <v>53743.68</v>
      </c>
      <c r="F22" s="20">
        <v>2.4</v>
      </c>
      <c r="I22" s="47">
        <v>287</v>
      </c>
      <c r="J22" s="48">
        <v>42416</v>
      </c>
      <c r="K22" s="49" t="s">
        <v>61</v>
      </c>
      <c r="L22" s="50">
        <v>22</v>
      </c>
      <c r="M22" s="50"/>
    </row>
    <row r="23" spans="2:13" ht="44.25" customHeight="1" thickBot="1" x14ac:dyDescent="0.3">
      <c r="B23" s="173"/>
      <c r="C23" s="186"/>
      <c r="D23" s="195"/>
      <c r="E23" s="181"/>
      <c r="F23" s="51"/>
      <c r="I23" s="47">
        <v>292</v>
      </c>
      <c r="J23" s="48">
        <v>42416</v>
      </c>
      <c r="K23" s="49" t="s">
        <v>241</v>
      </c>
      <c r="L23" s="50">
        <v>19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23288.928</v>
      </c>
      <c r="F24" s="8">
        <v>1.04</v>
      </c>
      <c r="I24" s="47">
        <v>376</v>
      </c>
      <c r="J24" s="48">
        <v>42439</v>
      </c>
      <c r="K24" s="49" t="s">
        <v>242</v>
      </c>
      <c r="L24" s="50">
        <v>20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28439.364000000001</v>
      </c>
      <c r="F25" s="8">
        <v>1.27</v>
      </c>
      <c r="I25" s="47">
        <v>439</v>
      </c>
      <c r="J25" s="48">
        <v>42459</v>
      </c>
      <c r="K25" s="49" t="s">
        <v>243</v>
      </c>
      <c r="L25" s="50">
        <v>13</v>
      </c>
      <c r="M25" s="50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60013.776000000005</v>
      </c>
      <c r="F26" s="8">
        <v>2.68</v>
      </c>
      <c r="I26" s="47">
        <v>391</v>
      </c>
      <c r="J26" s="48"/>
      <c r="K26" s="49" t="s">
        <v>244</v>
      </c>
      <c r="L26" s="50">
        <v>24</v>
      </c>
      <c r="M26" s="50"/>
    </row>
    <row r="27" spans="2:13" ht="17.25" thickBot="1" x14ac:dyDescent="0.3">
      <c r="B27" s="67"/>
      <c r="C27" s="71" t="s">
        <v>22</v>
      </c>
      <c r="D27" s="103"/>
      <c r="E27" s="70">
        <v>301860.33600000001</v>
      </c>
      <c r="F27" s="8">
        <f>F14+F16+F22+F24+F25+F26</f>
        <v>13.48</v>
      </c>
      <c r="I27" s="47">
        <v>484</v>
      </c>
      <c r="J27" s="48">
        <v>42471</v>
      </c>
      <c r="K27" s="49" t="s">
        <v>228</v>
      </c>
      <c r="L27" s="50">
        <v>16</v>
      </c>
      <c r="M27" s="50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36948.78</v>
      </c>
      <c r="F28" s="8">
        <v>1.65</v>
      </c>
      <c r="I28" s="47" t="s">
        <v>245</v>
      </c>
      <c r="J28" s="48">
        <v>42474</v>
      </c>
      <c r="K28" s="49" t="s">
        <v>246</v>
      </c>
      <c r="L28" s="50">
        <v>16</v>
      </c>
      <c r="M28" s="50"/>
    </row>
    <row r="29" spans="2:13" ht="17.25" thickBot="1" x14ac:dyDescent="0.3">
      <c r="B29" s="78"/>
      <c r="C29" s="79" t="s">
        <v>80</v>
      </c>
      <c r="D29" s="80"/>
      <c r="E29" s="81">
        <v>338809.11600000004</v>
      </c>
      <c r="F29" s="8">
        <f>F28+F27</f>
        <v>15.13</v>
      </c>
      <c r="I29" s="47" t="s">
        <v>247</v>
      </c>
      <c r="J29" s="123">
        <v>42489</v>
      </c>
      <c r="K29" s="89" t="s">
        <v>248</v>
      </c>
      <c r="L29" s="47">
        <v>20</v>
      </c>
      <c r="M29" s="47"/>
    </row>
    <row r="30" spans="2:13" x14ac:dyDescent="0.25">
      <c r="I30" s="47">
        <v>566</v>
      </c>
      <c r="J30" s="48">
        <v>42509</v>
      </c>
      <c r="K30" s="49" t="s">
        <v>249</v>
      </c>
      <c r="L30" s="50">
        <v>5</v>
      </c>
      <c r="M30" s="50"/>
    </row>
    <row r="31" spans="2:13" x14ac:dyDescent="0.25">
      <c r="B31" s="189" t="s">
        <v>82</v>
      </c>
      <c r="C31" s="189"/>
      <c r="D31" s="189"/>
      <c r="E31" s="82" t="s">
        <v>250</v>
      </c>
      <c r="F31" s="83"/>
      <c r="I31" s="47">
        <v>587</v>
      </c>
      <c r="J31" s="48">
        <v>42515</v>
      </c>
      <c r="K31" s="49" t="s">
        <v>251</v>
      </c>
      <c r="L31" s="50">
        <v>26</v>
      </c>
      <c r="M31" s="50"/>
    </row>
    <row r="32" spans="2:13" ht="18.75" x14ac:dyDescent="0.3">
      <c r="B32" s="190" t="s">
        <v>85</v>
      </c>
      <c r="C32" s="190"/>
      <c r="D32" s="190"/>
      <c r="E32" s="84">
        <v>90156.98</v>
      </c>
      <c r="I32" s="47" t="s">
        <v>252</v>
      </c>
      <c r="J32" s="48">
        <v>42516</v>
      </c>
      <c r="K32" s="49" t="s">
        <v>253</v>
      </c>
      <c r="L32" s="50">
        <v>27</v>
      </c>
      <c r="M32" s="50"/>
    </row>
    <row r="33" spans="4:13" x14ac:dyDescent="0.25">
      <c r="I33" s="47" t="s">
        <v>254</v>
      </c>
      <c r="J33" s="48">
        <v>42545</v>
      </c>
      <c r="K33" s="49" t="s">
        <v>620</v>
      </c>
      <c r="L33" s="50">
        <v>12</v>
      </c>
      <c r="M33" s="50"/>
    </row>
    <row r="34" spans="4:13" ht="15.75" x14ac:dyDescent="0.25">
      <c r="D34" s="184" t="s">
        <v>89</v>
      </c>
      <c r="E34" s="184"/>
      <c r="I34" s="47" t="s">
        <v>255</v>
      </c>
      <c r="J34" s="48">
        <v>42548</v>
      </c>
      <c r="K34" s="50" t="s">
        <v>256</v>
      </c>
      <c r="L34" s="50" t="s">
        <v>186</v>
      </c>
      <c r="M34" s="50"/>
    </row>
    <row r="35" spans="4:13" x14ac:dyDescent="0.25">
      <c r="I35" s="47">
        <v>804</v>
      </c>
      <c r="J35" s="48" t="s">
        <v>257</v>
      </c>
      <c r="K35" s="89" t="s">
        <v>258</v>
      </c>
      <c r="L35" s="50">
        <v>8.1199999999999992</v>
      </c>
      <c r="M35" s="50"/>
    </row>
    <row r="36" spans="4:13" x14ac:dyDescent="0.25">
      <c r="I36" s="73">
        <v>847</v>
      </c>
      <c r="J36" s="74">
        <v>42592</v>
      </c>
      <c r="K36" s="76" t="s">
        <v>259</v>
      </c>
      <c r="L36" s="76">
        <v>21</v>
      </c>
      <c r="M36" s="50"/>
    </row>
    <row r="37" spans="4:13" x14ac:dyDescent="0.25">
      <c r="I37" s="73">
        <v>881</v>
      </c>
      <c r="J37" s="74">
        <v>42598</v>
      </c>
      <c r="K37" s="76" t="s">
        <v>260</v>
      </c>
      <c r="L37" s="76">
        <v>21</v>
      </c>
      <c r="M37" s="76"/>
    </row>
    <row r="38" spans="4:13" x14ac:dyDescent="0.25">
      <c r="I38" s="73">
        <v>1</v>
      </c>
      <c r="J38" s="74">
        <v>42598</v>
      </c>
      <c r="K38" s="76" t="s">
        <v>261</v>
      </c>
      <c r="L38" s="76">
        <v>21</v>
      </c>
      <c r="M38" s="76"/>
    </row>
    <row r="39" spans="4:13" x14ac:dyDescent="0.25">
      <c r="I39" s="73">
        <v>944</v>
      </c>
      <c r="J39" s="74">
        <v>42606</v>
      </c>
      <c r="K39" s="76" t="s">
        <v>262</v>
      </c>
      <c r="L39" s="76">
        <v>3</v>
      </c>
      <c r="M39" s="76"/>
    </row>
    <row r="40" spans="4:13" x14ac:dyDescent="0.25">
      <c r="I40" s="73" t="s">
        <v>263</v>
      </c>
      <c r="J40" s="74">
        <v>42608</v>
      </c>
      <c r="K40" s="76" t="s">
        <v>264</v>
      </c>
      <c r="L40" s="76">
        <v>3</v>
      </c>
      <c r="M40" s="76"/>
    </row>
    <row r="41" spans="4:13" x14ac:dyDescent="0.25">
      <c r="I41" s="47">
        <v>993</v>
      </c>
      <c r="J41" s="48">
        <v>42613</v>
      </c>
      <c r="K41" s="50" t="s">
        <v>265</v>
      </c>
      <c r="L41" s="50">
        <v>22</v>
      </c>
      <c r="M41" s="76"/>
    </row>
    <row r="42" spans="4:13" x14ac:dyDescent="0.25">
      <c r="I42" s="73">
        <v>1003</v>
      </c>
      <c r="J42" s="74">
        <v>42615</v>
      </c>
      <c r="K42" s="76" t="s">
        <v>266</v>
      </c>
      <c r="L42" s="76">
        <v>3</v>
      </c>
      <c r="M42" s="76">
        <v>300</v>
      </c>
    </row>
    <row r="43" spans="4:13" x14ac:dyDescent="0.25">
      <c r="I43" s="73">
        <v>1006</v>
      </c>
      <c r="J43" s="74">
        <v>42615</v>
      </c>
      <c r="K43" s="76" t="s">
        <v>267</v>
      </c>
      <c r="L43" s="76">
        <v>5</v>
      </c>
      <c r="M43" s="76">
        <v>500</v>
      </c>
    </row>
    <row r="44" spans="4:13" x14ac:dyDescent="0.25">
      <c r="I44" s="73">
        <v>1018</v>
      </c>
      <c r="J44" s="74">
        <v>42618</v>
      </c>
      <c r="K44" s="49" t="s">
        <v>268</v>
      </c>
      <c r="L44" s="76">
        <v>20</v>
      </c>
      <c r="M44" s="76">
        <v>300</v>
      </c>
    </row>
    <row r="45" spans="4:13" x14ac:dyDescent="0.25">
      <c r="I45" s="73">
        <v>1051</v>
      </c>
      <c r="J45" s="74">
        <v>42626</v>
      </c>
      <c r="K45" s="89" t="s">
        <v>269</v>
      </c>
      <c r="L45" s="76">
        <v>13</v>
      </c>
      <c r="M45" s="76">
        <v>500</v>
      </c>
    </row>
    <row r="46" spans="4:13" x14ac:dyDescent="0.25">
      <c r="I46" s="73">
        <v>1052</v>
      </c>
      <c r="J46" s="74">
        <v>42626</v>
      </c>
      <c r="K46" s="89" t="s">
        <v>270</v>
      </c>
      <c r="L46" s="76">
        <v>12</v>
      </c>
      <c r="M46" s="76">
        <v>500</v>
      </c>
    </row>
    <row r="47" spans="4:13" x14ac:dyDescent="0.25">
      <c r="I47" s="73" t="s">
        <v>271</v>
      </c>
      <c r="J47" s="74">
        <v>42627</v>
      </c>
      <c r="K47" s="49" t="s">
        <v>272</v>
      </c>
      <c r="L47" s="76">
        <v>13</v>
      </c>
      <c r="M47" s="76"/>
    </row>
    <row r="48" spans="4:13" x14ac:dyDescent="0.25">
      <c r="I48" s="73">
        <v>1081</v>
      </c>
      <c r="J48" s="74">
        <v>42632</v>
      </c>
      <c r="K48" s="49" t="s">
        <v>269</v>
      </c>
      <c r="L48" s="76">
        <v>13</v>
      </c>
      <c r="M48" s="76">
        <v>300</v>
      </c>
    </row>
    <row r="49" spans="9:13" x14ac:dyDescent="0.25">
      <c r="I49" s="73">
        <v>1125</v>
      </c>
      <c r="J49" s="74">
        <v>42640</v>
      </c>
      <c r="K49" s="89" t="s">
        <v>273</v>
      </c>
      <c r="L49" s="76">
        <v>22</v>
      </c>
      <c r="M49" s="76">
        <v>500</v>
      </c>
    </row>
    <row r="50" spans="9:13" x14ac:dyDescent="0.25">
      <c r="I50" s="73">
        <v>1077</v>
      </c>
      <c r="J50" s="74">
        <v>42632</v>
      </c>
      <c r="K50" s="89" t="s">
        <v>274</v>
      </c>
      <c r="L50" s="76"/>
      <c r="M50" s="76">
        <v>500</v>
      </c>
    </row>
    <row r="51" spans="9:13" x14ac:dyDescent="0.25">
      <c r="I51" s="73">
        <v>1048</v>
      </c>
      <c r="J51" s="74">
        <v>42626</v>
      </c>
      <c r="K51" s="89" t="s">
        <v>275</v>
      </c>
      <c r="L51" s="76">
        <v>22</v>
      </c>
      <c r="M51" s="76">
        <v>2000</v>
      </c>
    </row>
    <row r="52" spans="9:13" x14ac:dyDescent="0.25">
      <c r="I52" s="73" t="s">
        <v>276</v>
      </c>
      <c r="J52" s="74">
        <v>42620</v>
      </c>
      <c r="K52" s="89" t="s">
        <v>277</v>
      </c>
      <c r="L52" s="76">
        <v>1</v>
      </c>
      <c r="M52" s="76">
        <v>1500</v>
      </c>
    </row>
    <row r="53" spans="9:13" x14ac:dyDescent="0.25">
      <c r="I53" s="73" t="s">
        <v>278</v>
      </c>
      <c r="J53" s="74">
        <v>42640</v>
      </c>
      <c r="K53" s="89" t="s">
        <v>279</v>
      </c>
      <c r="L53" s="76">
        <v>28</v>
      </c>
      <c r="M53" s="76">
        <v>300</v>
      </c>
    </row>
    <row r="54" spans="9:13" x14ac:dyDescent="0.25">
      <c r="I54" s="124"/>
      <c r="J54" s="90"/>
      <c r="K54" s="89" t="s">
        <v>280</v>
      </c>
      <c r="L54" s="45"/>
      <c r="M54" s="45"/>
    </row>
    <row r="55" spans="9:13" x14ac:dyDescent="0.25">
      <c r="I55" s="73">
        <v>1269</v>
      </c>
      <c r="J55" s="74">
        <v>42657</v>
      </c>
      <c r="K55" s="89" t="s">
        <v>621</v>
      </c>
      <c r="L55" s="76">
        <v>20</v>
      </c>
      <c r="M55" s="76"/>
    </row>
    <row r="56" spans="9:13" x14ac:dyDescent="0.25">
      <c r="I56" s="124"/>
      <c r="J56" s="90"/>
      <c r="K56" s="89" t="s">
        <v>214</v>
      </c>
      <c r="L56" s="45"/>
      <c r="M56" s="45"/>
    </row>
    <row r="57" spans="9:13" x14ac:dyDescent="0.25">
      <c r="I57" s="73" t="s">
        <v>282</v>
      </c>
      <c r="J57" s="74">
        <v>42684</v>
      </c>
      <c r="K57" s="89" t="s">
        <v>283</v>
      </c>
      <c r="L57" s="76">
        <v>4</v>
      </c>
      <c r="M57" s="76"/>
    </row>
    <row r="58" spans="9:13" x14ac:dyDescent="0.25">
      <c r="I58" s="73">
        <v>1476</v>
      </c>
      <c r="J58" s="74">
        <v>42698</v>
      </c>
      <c r="K58" s="89" t="s">
        <v>284</v>
      </c>
      <c r="L58" s="76"/>
      <c r="M58" s="76"/>
    </row>
    <row r="59" spans="9:13" x14ac:dyDescent="0.25">
      <c r="I59" s="73"/>
      <c r="J59" s="74"/>
      <c r="K59" s="89" t="s">
        <v>97</v>
      </c>
      <c r="L59" s="76"/>
      <c r="M59" s="76"/>
    </row>
    <row r="60" spans="9:13" x14ac:dyDescent="0.25">
      <c r="I60" s="73"/>
      <c r="J60" s="76"/>
      <c r="K60" s="76" t="s">
        <v>101</v>
      </c>
      <c r="L60" s="76"/>
      <c r="M60" s="76"/>
    </row>
    <row r="61" spans="9:13" x14ac:dyDescent="0.25">
      <c r="I61" s="45"/>
      <c r="J61" s="90">
        <v>42686</v>
      </c>
      <c r="K61" s="49" t="s">
        <v>102</v>
      </c>
      <c r="L61" s="87" t="s">
        <v>103</v>
      </c>
      <c r="M61" s="45"/>
    </row>
    <row r="62" spans="9:13" x14ac:dyDescent="0.25">
      <c r="I62" s="87"/>
      <c r="J62" s="150"/>
      <c r="K62" s="151" t="s">
        <v>104</v>
      </c>
      <c r="L62" s="87" t="s">
        <v>105</v>
      </c>
      <c r="M62" s="45"/>
    </row>
    <row r="63" spans="9:13" ht="25.5" x14ac:dyDescent="0.25">
      <c r="I63" s="45"/>
      <c r="J63" s="152"/>
      <c r="K63" s="153" t="s">
        <v>572</v>
      </c>
      <c r="L63" s="154" t="s">
        <v>573</v>
      </c>
      <c r="M63" s="45"/>
    </row>
    <row r="64" spans="9:13" ht="60.75" x14ac:dyDescent="0.25">
      <c r="I64" s="45"/>
      <c r="J64" s="152"/>
      <c r="K64" s="155" t="s">
        <v>574</v>
      </c>
      <c r="L64" s="154" t="s">
        <v>575</v>
      </c>
      <c r="M64" s="45"/>
    </row>
    <row r="65" spans="9:13" ht="60.75" x14ac:dyDescent="0.25">
      <c r="I65" s="45"/>
      <c r="J65" s="152" t="s">
        <v>576</v>
      </c>
      <c r="K65" s="156" t="s">
        <v>577</v>
      </c>
      <c r="L65" s="157" t="s">
        <v>578</v>
      </c>
      <c r="M65" s="45"/>
    </row>
    <row r="66" spans="9:13" ht="45" x14ac:dyDescent="0.25">
      <c r="I66" s="45"/>
      <c r="J66" s="152" t="s">
        <v>579</v>
      </c>
      <c r="K66" s="158" t="s">
        <v>580</v>
      </c>
      <c r="L66" s="157" t="s">
        <v>578</v>
      </c>
      <c r="M66" s="45"/>
    </row>
    <row r="67" spans="9:13" ht="60.75" x14ac:dyDescent="0.25">
      <c r="I67" s="45"/>
      <c r="J67" s="152"/>
      <c r="K67" s="156" t="s">
        <v>581</v>
      </c>
      <c r="L67" s="157" t="s">
        <v>578</v>
      </c>
      <c r="M67" s="45"/>
    </row>
    <row r="68" spans="9:13" ht="15.75" x14ac:dyDescent="0.25">
      <c r="I68" s="45"/>
      <c r="J68" s="152"/>
      <c r="K68" s="156" t="s">
        <v>582</v>
      </c>
      <c r="L68" s="159" t="s">
        <v>583</v>
      </c>
      <c r="M68" s="45"/>
    </row>
    <row r="69" spans="9:13" ht="25.5" x14ac:dyDescent="0.25">
      <c r="I69" s="45"/>
      <c r="J69" s="152"/>
      <c r="K69" s="155" t="s">
        <v>584</v>
      </c>
      <c r="L69" s="154" t="s">
        <v>585</v>
      </c>
      <c r="M69" s="157"/>
    </row>
    <row r="70" spans="9:13" ht="38.25" x14ac:dyDescent="0.25">
      <c r="I70" s="45"/>
      <c r="J70" s="152"/>
      <c r="K70" s="156" t="s">
        <v>586</v>
      </c>
      <c r="L70" s="157" t="s">
        <v>587</v>
      </c>
      <c r="M70" s="159"/>
    </row>
    <row r="71" spans="9:13" ht="38.25" x14ac:dyDescent="0.25">
      <c r="I71" s="45"/>
      <c r="J71" s="152"/>
      <c r="K71" s="156" t="s">
        <v>588</v>
      </c>
      <c r="L71" s="157" t="s">
        <v>587</v>
      </c>
      <c r="M71" s="45"/>
    </row>
    <row r="72" spans="9:13" ht="25.5" x14ac:dyDescent="0.25">
      <c r="I72" s="45"/>
      <c r="J72" s="152"/>
      <c r="K72" s="155" t="s">
        <v>589</v>
      </c>
      <c r="L72" s="154" t="s">
        <v>590</v>
      </c>
      <c r="M72" s="45"/>
    </row>
    <row r="73" spans="9:13" ht="38.25" x14ac:dyDescent="0.25">
      <c r="I73" s="45"/>
      <c r="J73" s="152"/>
      <c r="K73" s="155" t="s">
        <v>591</v>
      </c>
      <c r="L73" s="154" t="s">
        <v>592</v>
      </c>
      <c r="M73" s="45"/>
    </row>
    <row r="74" spans="9:13" ht="31.5" x14ac:dyDescent="0.25">
      <c r="I74" s="45"/>
      <c r="J74" s="152">
        <v>42591</v>
      </c>
      <c r="K74" s="155" t="s">
        <v>593</v>
      </c>
      <c r="L74" s="154" t="s">
        <v>594</v>
      </c>
      <c r="M74" s="45"/>
    </row>
    <row r="75" spans="9:13" ht="41.25" x14ac:dyDescent="0.25">
      <c r="I75" s="45"/>
      <c r="J75" s="152"/>
      <c r="K75" s="155" t="s">
        <v>595</v>
      </c>
      <c r="L75" s="154" t="s">
        <v>596</v>
      </c>
      <c r="M75" s="45"/>
    </row>
    <row r="76" spans="9:13" ht="79.5" x14ac:dyDescent="0.25">
      <c r="I76" s="45"/>
      <c r="J76" s="152"/>
      <c r="K76" s="160" t="s">
        <v>597</v>
      </c>
      <c r="L76" s="157" t="s">
        <v>598</v>
      </c>
      <c r="M76" s="45"/>
    </row>
    <row r="77" spans="9:13" ht="15.75" x14ac:dyDescent="0.25">
      <c r="I77" s="45"/>
      <c r="J77" s="94"/>
      <c r="K77" s="155" t="s">
        <v>599</v>
      </c>
      <c r="L77" s="154" t="s">
        <v>600</v>
      </c>
      <c r="M77" s="45"/>
    </row>
    <row r="78" spans="9:13" x14ac:dyDescent="0.25">
      <c r="I78" s="45"/>
      <c r="J78" s="94"/>
      <c r="K78" s="161"/>
      <c r="L78" s="45"/>
      <c r="M78" s="45"/>
    </row>
    <row r="79" spans="9:13" x14ac:dyDescent="0.25">
      <c r="I79" s="45"/>
      <c r="J79" s="94"/>
      <c r="K79" s="45"/>
      <c r="L79" s="45"/>
      <c r="M79" s="45"/>
    </row>
  </sheetData>
  <mergeCells count="19">
    <mergeCell ref="D34:E34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opLeftCell="E40" workbookViewId="0">
      <selection activeCell="M17" sqref="M17"/>
    </sheetView>
  </sheetViews>
  <sheetFormatPr defaultRowHeight="15" x14ac:dyDescent="0.25"/>
  <cols>
    <col min="1" max="1" width="4.28515625" customWidth="1"/>
    <col min="2" max="2" width="12.28515625" customWidth="1"/>
    <col min="3" max="3" width="39" customWidth="1"/>
    <col min="4" max="4" width="60.7109375" customWidth="1"/>
    <col min="5" max="5" width="19.7109375" customWidth="1"/>
    <col min="7" max="8" width="3.71093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3.71093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3.71093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3.71093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3.71093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3.71093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3.71093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3.71093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3.71093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3.71093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3.71093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3.71093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3.71093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3.71093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3.71093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3.71093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3.71093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3.71093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3.71093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3.71093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3.71093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3.71093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3.71093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3.71093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3.71093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3.71093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3.71093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3.71093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3.71093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3.71093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3.71093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3.71093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3.71093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3.71093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3.71093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3.71093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3.71093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3.71093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3.71093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3.71093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3.71093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3.71093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3.71093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3.71093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3.71093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3.71093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3.71093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3.71093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3.71093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3.71093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3.71093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3.71093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3.71093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3.71093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3.71093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3.71093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3.71093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3.71093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3.71093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3.71093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3.71093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3.71093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3.71093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3.71093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285</v>
      </c>
      <c r="E7" s="171"/>
    </row>
    <row r="8" spans="2:13" ht="15.75" x14ac:dyDescent="0.25">
      <c r="C8" s="31" t="s">
        <v>32</v>
      </c>
      <c r="D8" s="32" t="s">
        <v>33</v>
      </c>
      <c r="E8" s="30">
        <v>778.8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10498.224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125978.68799999999</v>
      </c>
      <c r="I10" s="178" t="s">
        <v>38</v>
      </c>
      <c r="J10" s="178"/>
      <c r="K10" s="37">
        <v>4758.1400000000003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121220.548</v>
      </c>
      <c r="I11" s="38" t="s">
        <v>40</v>
      </c>
      <c r="J11" s="38"/>
      <c r="K11" s="29">
        <v>12212.479999999998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11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76"/>
      <c r="E14" s="180">
        <v>24111.647999999997</v>
      </c>
      <c r="F14" s="46">
        <v>2.58</v>
      </c>
      <c r="I14" s="47" t="s">
        <v>286</v>
      </c>
      <c r="J14" s="48">
        <v>42418</v>
      </c>
      <c r="K14" s="49" t="s">
        <v>611</v>
      </c>
      <c r="L14" s="50"/>
      <c r="M14" s="50"/>
    </row>
    <row r="15" spans="2:13" ht="33.75" customHeight="1" thickBot="1" x14ac:dyDescent="0.3">
      <c r="B15" s="174"/>
      <c r="C15" s="198" t="s">
        <v>287</v>
      </c>
      <c r="D15" s="200"/>
      <c r="E15" s="181"/>
      <c r="F15" s="51"/>
      <c r="I15" s="47">
        <v>664</v>
      </c>
      <c r="J15" s="48">
        <v>42543</v>
      </c>
      <c r="K15" s="49" t="s">
        <v>288</v>
      </c>
      <c r="L15" s="50">
        <v>14</v>
      </c>
      <c r="M15" s="50"/>
    </row>
    <row r="16" spans="2:13" ht="16.5" customHeight="1" x14ac:dyDescent="0.25">
      <c r="B16" s="172" t="s">
        <v>53</v>
      </c>
      <c r="C16" s="175" t="s">
        <v>54</v>
      </c>
      <c r="D16" s="176"/>
      <c r="E16" s="52">
        <v>32803.05599999999</v>
      </c>
      <c r="F16" s="53">
        <f>F17+F18+F19+F20+F21</f>
        <v>3.5100000000000002</v>
      </c>
      <c r="I16" s="47" t="s">
        <v>289</v>
      </c>
      <c r="J16" s="48">
        <v>42548</v>
      </c>
      <c r="K16" s="89" t="s">
        <v>612</v>
      </c>
      <c r="L16" s="50"/>
      <c r="M16" s="50"/>
    </row>
    <row r="17" spans="2:13" ht="45" x14ac:dyDescent="0.25">
      <c r="B17" s="173"/>
      <c r="C17" s="54" t="s">
        <v>56</v>
      </c>
      <c r="D17" s="55" t="s">
        <v>57</v>
      </c>
      <c r="E17" s="56">
        <v>11214.719999999998</v>
      </c>
      <c r="F17" s="57">
        <v>1.2</v>
      </c>
      <c r="I17" s="47">
        <v>718</v>
      </c>
      <c r="J17" s="48">
        <v>42555</v>
      </c>
      <c r="K17" s="49" t="s">
        <v>290</v>
      </c>
      <c r="L17" s="50"/>
      <c r="M17" s="50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47">
        <v>805</v>
      </c>
      <c r="J18" s="48">
        <v>42579</v>
      </c>
      <c r="K18" s="89" t="s">
        <v>613</v>
      </c>
      <c r="L18" s="50">
        <v>13</v>
      </c>
      <c r="M18" s="50"/>
    </row>
    <row r="19" spans="2:13" ht="57" customHeight="1" x14ac:dyDescent="0.25">
      <c r="B19" s="173"/>
      <c r="C19" s="54" t="s">
        <v>14</v>
      </c>
      <c r="D19" s="58" t="s">
        <v>60</v>
      </c>
      <c r="E19" s="56">
        <v>11962.367999999999</v>
      </c>
      <c r="F19" s="57">
        <v>1.28</v>
      </c>
      <c r="I19" s="47">
        <v>811</v>
      </c>
      <c r="J19" s="48">
        <v>42580</v>
      </c>
      <c r="K19" s="50" t="s">
        <v>291</v>
      </c>
      <c r="L19" s="50" t="s">
        <v>292</v>
      </c>
      <c r="M19" s="50"/>
    </row>
    <row r="20" spans="2:13" ht="45" x14ac:dyDescent="0.25">
      <c r="B20" s="173"/>
      <c r="C20" s="54" t="s">
        <v>15</v>
      </c>
      <c r="D20" s="58" t="s">
        <v>62</v>
      </c>
      <c r="E20" s="56">
        <v>5420.4479999999985</v>
      </c>
      <c r="F20" s="57">
        <v>0.57999999999999996</v>
      </c>
      <c r="I20" s="47">
        <v>835</v>
      </c>
      <c r="J20" s="48">
        <v>42587</v>
      </c>
      <c r="K20" s="50" t="s">
        <v>293</v>
      </c>
      <c r="L20" s="50">
        <v>13</v>
      </c>
      <c r="M20" s="50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4205.5199999999995</v>
      </c>
      <c r="F21" s="62">
        <v>0.45</v>
      </c>
      <c r="I21" s="47">
        <v>845</v>
      </c>
      <c r="J21" s="48">
        <v>42592</v>
      </c>
      <c r="K21" s="121" t="s">
        <v>614</v>
      </c>
      <c r="L21" s="50">
        <v>13</v>
      </c>
      <c r="M21" s="50"/>
    </row>
    <row r="22" spans="2:13" ht="44.25" customHeight="1" x14ac:dyDescent="0.25">
      <c r="B22" s="172">
        <v>3</v>
      </c>
      <c r="C22" s="185" t="s">
        <v>17</v>
      </c>
      <c r="D22" s="187" t="s">
        <v>66</v>
      </c>
      <c r="E22" s="180">
        <v>22429.439999999995</v>
      </c>
      <c r="F22" s="51">
        <v>2.4</v>
      </c>
      <c r="I22" s="47">
        <v>846</v>
      </c>
      <c r="J22" s="48">
        <v>42592</v>
      </c>
      <c r="K22" s="121" t="s">
        <v>614</v>
      </c>
      <c r="L22" s="50">
        <v>15</v>
      </c>
      <c r="M22" s="50"/>
    </row>
    <row r="23" spans="2:13" ht="17.25" thickBot="1" x14ac:dyDescent="0.3">
      <c r="B23" s="174"/>
      <c r="C23" s="186"/>
      <c r="D23" s="188"/>
      <c r="E23" s="181"/>
      <c r="F23" s="26"/>
      <c r="I23" s="47" t="s">
        <v>294</v>
      </c>
      <c r="J23" s="48">
        <v>42625</v>
      </c>
      <c r="K23" s="50" t="s">
        <v>295</v>
      </c>
      <c r="L23" s="50"/>
      <c r="M23" s="50"/>
    </row>
    <row r="24" spans="2:13" ht="60.75" thickBot="1" x14ac:dyDescent="0.3">
      <c r="B24" s="63">
        <v>4</v>
      </c>
      <c r="C24" s="64" t="s">
        <v>19</v>
      </c>
      <c r="D24" s="65" t="s">
        <v>69</v>
      </c>
      <c r="E24" s="66">
        <v>9719.4239999999991</v>
      </c>
      <c r="F24" s="8">
        <v>1.04</v>
      </c>
      <c r="I24" s="119" t="s">
        <v>615</v>
      </c>
      <c r="J24" s="48">
        <v>42640</v>
      </c>
      <c r="K24" s="121" t="s">
        <v>616</v>
      </c>
      <c r="L24" s="50">
        <v>1</v>
      </c>
      <c r="M24" s="50">
        <v>4500</v>
      </c>
    </row>
    <row r="25" spans="2:13" ht="60.75" thickBot="1" x14ac:dyDescent="0.3">
      <c r="B25" s="67">
        <v>5</v>
      </c>
      <c r="C25" s="68" t="s">
        <v>20</v>
      </c>
      <c r="D25" s="69" t="s">
        <v>72</v>
      </c>
      <c r="E25" s="70">
        <v>11868.911999999998</v>
      </c>
      <c r="F25" s="8">
        <v>1.27</v>
      </c>
      <c r="I25" s="47"/>
      <c r="J25" s="48"/>
      <c r="K25" s="49" t="s">
        <v>297</v>
      </c>
      <c r="L25" s="50"/>
      <c r="M25" s="50"/>
    </row>
    <row r="26" spans="2:13" ht="60.75" thickBot="1" x14ac:dyDescent="0.3">
      <c r="B26" s="63">
        <v>6</v>
      </c>
      <c r="C26" s="64" t="s">
        <v>21</v>
      </c>
      <c r="D26" s="65" t="s">
        <v>75</v>
      </c>
      <c r="E26" s="66">
        <v>25046.207999999999</v>
      </c>
      <c r="F26" s="8">
        <v>2.68</v>
      </c>
      <c r="I26" s="47">
        <v>1346</v>
      </c>
      <c r="J26" s="48">
        <v>42668</v>
      </c>
      <c r="K26" s="49" t="s">
        <v>298</v>
      </c>
      <c r="L26" s="50">
        <v>14</v>
      </c>
      <c r="M26" s="50"/>
    </row>
    <row r="27" spans="2:13" ht="17.25" thickBot="1" x14ac:dyDescent="0.3">
      <c r="B27" s="67"/>
      <c r="C27" s="71" t="s">
        <v>22</v>
      </c>
      <c r="D27" s="72"/>
      <c r="E27" s="70">
        <v>125978.68799999997</v>
      </c>
      <c r="F27" s="8">
        <f>F14+F16+F22+F24+F25+F26</f>
        <v>13.48</v>
      </c>
      <c r="I27" s="47">
        <v>1355</v>
      </c>
      <c r="J27" s="48">
        <v>42670</v>
      </c>
      <c r="K27" s="121" t="s">
        <v>617</v>
      </c>
      <c r="L27" s="50">
        <v>14</v>
      </c>
      <c r="M27" s="50"/>
    </row>
    <row r="28" spans="2:13" ht="17.25" thickBot="1" x14ac:dyDescent="0.3">
      <c r="B28" s="63">
        <v>7</v>
      </c>
      <c r="C28" s="64" t="s">
        <v>23</v>
      </c>
      <c r="D28" s="77" t="s">
        <v>78</v>
      </c>
      <c r="E28" s="66">
        <v>15420.239999999998</v>
      </c>
      <c r="F28" s="8">
        <v>1.65</v>
      </c>
      <c r="I28" s="47">
        <v>1332</v>
      </c>
      <c r="J28" s="48">
        <v>42671</v>
      </c>
      <c r="K28" s="49" t="s">
        <v>618</v>
      </c>
      <c r="L28" s="50">
        <v>18</v>
      </c>
      <c r="M28" s="50"/>
    </row>
    <row r="29" spans="2:13" ht="17.25" thickBot="1" x14ac:dyDescent="0.3">
      <c r="B29" s="78"/>
      <c r="C29" s="79" t="s">
        <v>80</v>
      </c>
      <c r="D29" s="80"/>
      <c r="E29" s="81">
        <v>141398.92799999996</v>
      </c>
      <c r="F29" s="8">
        <f>F28+F27</f>
        <v>15.13</v>
      </c>
      <c r="I29" s="47"/>
      <c r="J29" s="48"/>
      <c r="K29" s="49" t="s">
        <v>154</v>
      </c>
      <c r="L29" s="50"/>
      <c r="M29" s="50"/>
    </row>
    <row r="30" spans="2:13" x14ac:dyDescent="0.25">
      <c r="I30" s="47">
        <v>1418</v>
      </c>
      <c r="J30" s="48">
        <v>42685</v>
      </c>
      <c r="K30" s="49" t="s">
        <v>299</v>
      </c>
      <c r="L30" s="50">
        <v>15</v>
      </c>
      <c r="M30" s="50"/>
    </row>
    <row r="31" spans="2:13" x14ac:dyDescent="0.25">
      <c r="B31" s="189" t="s">
        <v>82</v>
      </c>
      <c r="C31" s="189"/>
      <c r="D31" s="189"/>
      <c r="E31" s="82" t="s">
        <v>300</v>
      </c>
      <c r="F31" s="83"/>
      <c r="I31" s="50"/>
      <c r="J31" s="48"/>
      <c r="K31" s="49" t="s">
        <v>97</v>
      </c>
      <c r="L31" s="50"/>
      <c r="M31" s="50"/>
    </row>
    <row r="32" spans="2:13" ht="18.75" x14ac:dyDescent="0.3">
      <c r="B32" s="190" t="s">
        <v>85</v>
      </c>
      <c r="C32" s="190"/>
      <c r="D32" s="190"/>
      <c r="E32" s="84">
        <v>12212.479999999998</v>
      </c>
      <c r="I32" s="76"/>
      <c r="J32" s="76"/>
      <c r="K32" s="76" t="s">
        <v>101</v>
      </c>
      <c r="L32" s="76"/>
      <c r="M32" s="76"/>
    </row>
    <row r="33" spans="4:13" ht="15.75" x14ac:dyDescent="0.25">
      <c r="D33" s="184"/>
      <c r="E33" s="184"/>
      <c r="I33" s="45"/>
      <c r="J33" s="90">
        <v>42684</v>
      </c>
      <c r="K33" s="49" t="s">
        <v>165</v>
      </c>
      <c r="L33" s="87" t="s">
        <v>103</v>
      </c>
      <c r="M33" s="45"/>
    </row>
    <row r="34" spans="4:13" ht="45" x14ac:dyDescent="0.25">
      <c r="I34" s="45"/>
      <c r="J34" s="90">
        <v>42431</v>
      </c>
      <c r="K34" s="94" t="s">
        <v>301</v>
      </c>
      <c r="L34" s="106">
        <v>11000</v>
      </c>
    </row>
    <row r="35" spans="4:13" x14ac:dyDescent="0.25">
      <c r="I35" s="87"/>
      <c r="J35" s="150"/>
      <c r="K35" s="151" t="s">
        <v>610</v>
      </c>
      <c r="L35" s="87" t="s">
        <v>105</v>
      </c>
      <c r="M35" s="45"/>
    </row>
    <row r="36" spans="4:13" ht="25.5" x14ac:dyDescent="0.25">
      <c r="D36" s="184" t="s">
        <v>89</v>
      </c>
      <c r="E36" s="184"/>
      <c r="I36" s="45"/>
      <c r="J36" s="152"/>
      <c r="K36" s="153" t="s">
        <v>572</v>
      </c>
      <c r="L36" s="154" t="s">
        <v>573</v>
      </c>
      <c r="M36" s="45"/>
    </row>
    <row r="37" spans="4:13" ht="60.75" x14ac:dyDescent="0.25">
      <c r="I37" s="45"/>
      <c r="J37" s="152"/>
      <c r="K37" s="155" t="s">
        <v>574</v>
      </c>
      <c r="L37" s="154" t="s">
        <v>575</v>
      </c>
      <c r="M37" s="45"/>
    </row>
    <row r="38" spans="4:13" ht="60.75" x14ac:dyDescent="0.25">
      <c r="I38" s="45"/>
      <c r="J38" s="152" t="s">
        <v>576</v>
      </c>
      <c r="K38" s="156" t="s">
        <v>577</v>
      </c>
      <c r="L38" s="157" t="s">
        <v>578</v>
      </c>
      <c r="M38" s="45"/>
    </row>
    <row r="39" spans="4:13" ht="45" x14ac:dyDescent="0.25">
      <c r="I39" s="45"/>
      <c r="J39" s="152" t="s">
        <v>579</v>
      </c>
      <c r="K39" s="158" t="s">
        <v>580</v>
      </c>
      <c r="L39" s="157" t="s">
        <v>578</v>
      </c>
      <c r="M39" s="45"/>
    </row>
    <row r="40" spans="4:13" ht="60.75" x14ac:dyDescent="0.25">
      <c r="I40" s="45"/>
      <c r="J40" s="152"/>
      <c r="K40" s="156" t="s">
        <v>581</v>
      </c>
      <c r="L40" s="157" t="s">
        <v>578</v>
      </c>
      <c r="M40" s="45"/>
    </row>
    <row r="41" spans="4:13" ht="15.75" x14ac:dyDescent="0.25">
      <c r="I41" s="45"/>
      <c r="J41" s="152"/>
      <c r="K41" s="156" t="s">
        <v>582</v>
      </c>
      <c r="L41" s="159" t="s">
        <v>583</v>
      </c>
      <c r="M41" s="45"/>
    </row>
    <row r="42" spans="4:13" ht="25.5" x14ac:dyDescent="0.25">
      <c r="I42" s="45"/>
      <c r="J42" s="152"/>
      <c r="K42" s="155" t="s">
        <v>584</v>
      </c>
      <c r="L42" s="154" t="s">
        <v>585</v>
      </c>
      <c r="M42" s="157"/>
    </row>
    <row r="43" spans="4:13" ht="38.25" x14ac:dyDescent="0.25">
      <c r="I43" s="45"/>
      <c r="J43" s="152"/>
      <c r="K43" s="156" t="s">
        <v>586</v>
      </c>
      <c r="L43" s="157" t="s">
        <v>587</v>
      </c>
      <c r="M43" s="159"/>
    </row>
    <row r="44" spans="4:13" ht="38.25" x14ac:dyDescent="0.25">
      <c r="I44" s="45"/>
      <c r="J44" s="152"/>
      <c r="K44" s="156" t="s">
        <v>588</v>
      </c>
      <c r="L44" s="157" t="s">
        <v>587</v>
      </c>
      <c r="M44" s="45"/>
    </row>
    <row r="45" spans="4:13" ht="25.5" x14ac:dyDescent="0.25">
      <c r="I45" s="45"/>
      <c r="J45" s="152"/>
      <c r="K45" s="155" t="s">
        <v>589</v>
      </c>
      <c r="L45" s="154" t="s">
        <v>590</v>
      </c>
      <c r="M45" s="45"/>
    </row>
    <row r="46" spans="4:13" ht="38.25" x14ac:dyDescent="0.25">
      <c r="I46" s="45"/>
      <c r="J46" s="152"/>
      <c r="K46" s="155" t="s">
        <v>591</v>
      </c>
      <c r="L46" s="154" t="s">
        <v>592</v>
      </c>
      <c r="M46" s="45"/>
    </row>
    <row r="47" spans="4:13" ht="31.5" x14ac:dyDescent="0.25">
      <c r="I47" s="45"/>
      <c r="J47" s="152">
        <v>42591</v>
      </c>
      <c r="K47" s="155" t="s">
        <v>593</v>
      </c>
      <c r="L47" s="154" t="s">
        <v>594</v>
      </c>
      <c r="M47" s="45"/>
    </row>
    <row r="48" spans="4:13" ht="41.25" x14ac:dyDescent="0.25">
      <c r="I48" s="45"/>
      <c r="J48" s="152"/>
      <c r="K48" s="155" t="s">
        <v>595</v>
      </c>
      <c r="L48" s="154" t="s">
        <v>596</v>
      </c>
      <c r="M48" s="45"/>
    </row>
    <row r="49" spans="9:13" ht="79.5" x14ac:dyDescent="0.25">
      <c r="I49" s="45"/>
      <c r="J49" s="152"/>
      <c r="K49" s="160" t="s">
        <v>597</v>
      </c>
      <c r="L49" s="157" t="s">
        <v>598</v>
      </c>
      <c r="M49" s="45"/>
    </row>
    <row r="50" spans="9:13" ht="15.75" x14ac:dyDescent="0.25">
      <c r="I50" s="45"/>
      <c r="J50" s="94"/>
      <c r="K50" s="155" t="s">
        <v>599</v>
      </c>
      <c r="L50" s="154" t="s">
        <v>600</v>
      </c>
      <c r="M50" s="45"/>
    </row>
    <row r="51" spans="9:13" x14ac:dyDescent="0.25">
      <c r="I51" s="45"/>
      <c r="J51" s="94"/>
      <c r="K51" s="161"/>
      <c r="L51" s="45"/>
      <c r="M51" s="45"/>
    </row>
    <row r="52" spans="9:13" x14ac:dyDescent="0.25">
      <c r="I52" s="45"/>
      <c r="J52" s="94"/>
      <c r="K52" s="45"/>
      <c r="L52" s="45"/>
      <c r="M52" s="45"/>
    </row>
    <row r="53" spans="9:13" x14ac:dyDescent="0.25">
      <c r="J53" s="125"/>
      <c r="K53" s="126"/>
    </row>
    <row r="54" spans="9:13" x14ac:dyDescent="0.25">
      <c r="J54" s="125"/>
      <c r="K54" s="126"/>
    </row>
    <row r="55" spans="9:13" x14ac:dyDescent="0.25">
      <c r="J55" s="125"/>
      <c r="K55" s="126"/>
    </row>
    <row r="56" spans="9:13" x14ac:dyDescent="0.25">
      <c r="J56" s="125"/>
      <c r="K56" s="126"/>
    </row>
    <row r="57" spans="9:13" x14ac:dyDescent="0.25">
      <c r="J57" s="125"/>
      <c r="K57" s="126"/>
    </row>
    <row r="58" spans="9:13" x14ac:dyDescent="0.25">
      <c r="J58" s="125"/>
      <c r="K58" s="126"/>
    </row>
    <row r="59" spans="9:13" x14ac:dyDescent="0.25">
      <c r="J59" s="125"/>
      <c r="K59" s="126"/>
    </row>
    <row r="60" spans="9:13" x14ac:dyDescent="0.25">
      <c r="J60" s="125"/>
      <c r="K60" s="126"/>
    </row>
    <row r="61" spans="9:13" x14ac:dyDescent="0.25">
      <c r="J61" s="125"/>
      <c r="K61" s="126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opLeftCell="E52" workbookViewId="0">
      <selection activeCell="I14" sqref="I14:M60"/>
    </sheetView>
  </sheetViews>
  <sheetFormatPr defaultRowHeight="15" x14ac:dyDescent="0.25"/>
  <cols>
    <col min="1" max="1" width="4.28515625" customWidth="1"/>
    <col min="2" max="2" width="13.710937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302</v>
      </c>
      <c r="E7" s="171"/>
    </row>
    <row r="8" spans="2:13" ht="15.75" x14ac:dyDescent="0.25">
      <c r="C8" s="31" t="s">
        <v>32</v>
      </c>
      <c r="D8" s="32" t="s">
        <v>33</v>
      </c>
      <c r="E8" s="30">
        <v>1816.6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>
        <v>24487.768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293853.21600000001</v>
      </c>
      <c r="I10" s="178" t="s">
        <v>38</v>
      </c>
      <c r="J10" s="178"/>
      <c r="K10" s="37">
        <v>27842.190000000002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266011.02600000001</v>
      </c>
      <c r="I11" s="38" t="s">
        <v>40</v>
      </c>
      <c r="J11" s="38"/>
      <c r="K11" s="29">
        <v>49389.100000000006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10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76"/>
      <c r="E14" s="180">
        <v>56241.936000000002</v>
      </c>
      <c r="F14" s="46">
        <v>2.58</v>
      </c>
      <c r="I14" s="47">
        <v>10</v>
      </c>
      <c r="J14" s="48">
        <v>42376</v>
      </c>
      <c r="K14" s="49" t="s">
        <v>176</v>
      </c>
      <c r="L14" s="50">
        <v>15</v>
      </c>
      <c r="M14" s="50"/>
    </row>
    <row r="15" spans="2:13" ht="17.25" customHeight="1" thickBot="1" x14ac:dyDescent="0.3">
      <c r="B15" s="174"/>
      <c r="C15" s="198" t="s">
        <v>303</v>
      </c>
      <c r="D15" s="200"/>
      <c r="E15" s="181"/>
      <c r="F15" s="51"/>
      <c r="I15" s="47">
        <v>430</v>
      </c>
      <c r="J15" s="48">
        <v>42457</v>
      </c>
      <c r="K15" s="49" t="s">
        <v>304</v>
      </c>
      <c r="L15" s="50">
        <v>10</v>
      </c>
      <c r="M15" s="50"/>
    </row>
    <row r="16" spans="2:13" ht="16.5" customHeight="1" x14ac:dyDescent="0.25">
      <c r="B16" s="172" t="s">
        <v>53</v>
      </c>
      <c r="C16" s="175" t="s">
        <v>54</v>
      </c>
      <c r="D16" s="176"/>
      <c r="E16" s="52">
        <v>76515.191999999995</v>
      </c>
      <c r="F16" s="53">
        <f>F17+F18+F19+F20+F21</f>
        <v>3.5100000000000002</v>
      </c>
      <c r="I16" s="47">
        <v>545</v>
      </c>
      <c r="J16" s="48">
        <v>42495</v>
      </c>
      <c r="K16" s="49" t="s">
        <v>305</v>
      </c>
      <c r="L16" s="50">
        <v>13</v>
      </c>
      <c r="M16" s="50"/>
    </row>
    <row r="17" spans="2:13" ht="45" x14ac:dyDescent="0.25">
      <c r="B17" s="173"/>
      <c r="C17" s="54" t="s">
        <v>56</v>
      </c>
      <c r="D17" s="55" t="s">
        <v>57</v>
      </c>
      <c r="E17" s="56">
        <v>26159.040000000001</v>
      </c>
      <c r="F17" s="57">
        <v>1.2</v>
      </c>
      <c r="I17" s="47">
        <v>616</v>
      </c>
      <c r="J17" s="48">
        <v>42529</v>
      </c>
      <c r="K17" s="49" t="s">
        <v>306</v>
      </c>
      <c r="L17" s="50">
        <v>13</v>
      </c>
      <c r="M17" s="50"/>
    </row>
    <row r="18" spans="2:13" ht="16.5" x14ac:dyDescent="0.25">
      <c r="B18" s="173"/>
      <c r="C18" s="54" t="s">
        <v>13</v>
      </c>
      <c r="D18" s="58"/>
      <c r="E18" s="56">
        <v>0</v>
      </c>
      <c r="F18" s="57">
        <v>0</v>
      </c>
      <c r="I18" s="47">
        <v>653</v>
      </c>
      <c r="J18" s="48">
        <v>42538</v>
      </c>
      <c r="K18" s="49" t="s">
        <v>307</v>
      </c>
      <c r="L18" s="50">
        <v>6</v>
      </c>
      <c r="M18" s="50"/>
    </row>
    <row r="19" spans="2:13" ht="57" customHeight="1" x14ac:dyDescent="0.25">
      <c r="B19" s="173"/>
      <c r="C19" s="54" t="s">
        <v>14</v>
      </c>
      <c r="D19" s="58" t="s">
        <v>60</v>
      </c>
      <c r="E19" s="56">
        <v>27902.976000000002</v>
      </c>
      <c r="F19" s="57">
        <v>1.28</v>
      </c>
      <c r="I19" s="47" t="s">
        <v>308</v>
      </c>
      <c r="J19" s="48">
        <v>42541</v>
      </c>
      <c r="K19" s="49" t="s">
        <v>309</v>
      </c>
      <c r="L19" s="50">
        <v>6</v>
      </c>
      <c r="M19" s="50"/>
    </row>
    <row r="20" spans="2:13" ht="45" x14ac:dyDescent="0.25">
      <c r="B20" s="173"/>
      <c r="C20" s="54" t="s">
        <v>15</v>
      </c>
      <c r="D20" s="58" t="s">
        <v>62</v>
      </c>
      <c r="E20" s="56">
        <v>12643.536</v>
      </c>
      <c r="F20" s="57">
        <v>0.57999999999999996</v>
      </c>
      <c r="I20" s="47">
        <v>756</v>
      </c>
      <c r="J20" s="48">
        <v>42565</v>
      </c>
      <c r="K20" s="49" t="s">
        <v>310</v>
      </c>
      <c r="L20" s="50">
        <v>15</v>
      </c>
      <c r="M20" s="50"/>
    </row>
    <row r="21" spans="2:13" ht="33" customHeight="1" thickBot="1" x14ac:dyDescent="0.3">
      <c r="B21" s="174"/>
      <c r="C21" s="59" t="s">
        <v>16</v>
      </c>
      <c r="D21" s="60" t="s">
        <v>64</v>
      </c>
      <c r="E21" s="61">
        <v>9809.6400000000012</v>
      </c>
      <c r="F21" s="62">
        <v>0.45</v>
      </c>
      <c r="I21" s="47">
        <v>757</v>
      </c>
      <c r="J21" s="48">
        <v>42565</v>
      </c>
      <c r="K21" s="50" t="s">
        <v>311</v>
      </c>
      <c r="L21" s="50">
        <v>13</v>
      </c>
      <c r="M21" s="50"/>
    </row>
    <row r="22" spans="2:13" ht="44.25" customHeight="1" x14ac:dyDescent="0.25">
      <c r="B22" s="172">
        <v>3</v>
      </c>
      <c r="C22" s="185" t="s">
        <v>17</v>
      </c>
      <c r="D22" s="187" t="s">
        <v>66</v>
      </c>
      <c r="E22" s="180">
        <v>52318.080000000002</v>
      </c>
      <c r="F22" s="51">
        <v>2.4</v>
      </c>
      <c r="I22" s="47">
        <v>759</v>
      </c>
      <c r="J22" s="48">
        <v>42565</v>
      </c>
      <c r="K22" s="49" t="s">
        <v>310</v>
      </c>
      <c r="L22" s="50">
        <v>27</v>
      </c>
      <c r="M22" s="50"/>
    </row>
    <row r="23" spans="2:13" ht="44.25" customHeight="1" thickBot="1" x14ac:dyDescent="0.3">
      <c r="B23" s="174"/>
      <c r="C23" s="186"/>
      <c r="D23" s="188"/>
      <c r="E23" s="181"/>
      <c r="F23" s="51"/>
      <c r="I23" s="47">
        <v>776</v>
      </c>
      <c r="J23" s="48">
        <v>42571</v>
      </c>
      <c r="K23" s="49" t="s">
        <v>312</v>
      </c>
      <c r="L23" s="50">
        <v>10</v>
      </c>
      <c r="M23" s="50"/>
    </row>
    <row r="24" spans="2:13" ht="60.75" thickBot="1" x14ac:dyDescent="0.3">
      <c r="B24" s="63">
        <v>4</v>
      </c>
      <c r="C24" s="64" t="s">
        <v>19</v>
      </c>
      <c r="D24" s="65" t="s">
        <v>69</v>
      </c>
      <c r="E24" s="66">
        <v>22671.168000000001</v>
      </c>
      <c r="F24" s="8">
        <v>1.04</v>
      </c>
      <c r="I24" s="47">
        <v>813</v>
      </c>
      <c r="J24" s="48">
        <v>42580</v>
      </c>
      <c r="K24" s="50" t="s">
        <v>313</v>
      </c>
      <c r="L24" s="50" t="s">
        <v>314</v>
      </c>
      <c r="M24" s="50"/>
    </row>
    <row r="25" spans="2:13" ht="60.75" thickBot="1" x14ac:dyDescent="0.3">
      <c r="B25" s="67">
        <v>5</v>
      </c>
      <c r="C25" s="68" t="s">
        <v>20</v>
      </c>
      <c r="D25" s="69" t="s">
        <v>72</v>
      </c>
      <c r="E25" s="70">
        <v>27684.984</v>
      </c>
      <c r="F25" s="8">
        <v>1.27</v>
      </c>
      <c r="I25" s="73">
        <v>880</v>
      </c>
      <c r="J25" s="74">
        <v>42598</v>
      </c>
      <c r="K25" s="76" t="s">
        <v>315</v>
      </c>
      <c r="L25" s="76">
        <v>30</v>
      </c>
      <c r="M25" s="50"/>
    </row>
    <row r="26" spans="2:13" ht="60.75" thickBot="1" x14ac:dyDescent="0.3">
      <c r="B26" s="63">
        <v>6</v>
      </c>
      <c r="C26" s="64" t="s">
        <v>21</v>
      </c>
      <c r="D26" s="65" t="s">
        <v>75</v>
      </c>
      <c r="E26" s="66">
        <v>58421.856000000007</v>
      </c>
      <c r="F26" s="8">
        <v>2.68</v>
      </c>
      <c r="I26" s="73">
        <v>927</v>
      </c>
      <c r="J26" s="74">
        <v>42604</v>
      </c>
      <c r="K26" s="76" t="s">
        <v>316</v>
      </c>
      <c r="L26" s="76">
        <v>30</v>
      </c>
      <c r="M26" s="76"/>
    </row>
    <row r="27" spans="2:13" ht="17.25" thickBot="1" x14ac:dyDescent="0.3">
      <c r="B27" s="67"/>
      <c r="C27" s="71" t="s">
        <v>22</v>
      </c>
      <c r="D27" s="72"/>
      <c r="E27" s="70">
        <v>293853.21600000001</v>
      </c>
      <c r="F27" s="8">
        <f>F14+F16+F22+F24+F25+F26</f>
        <v>13.48</v>
      </c>
      <c r="I27" s="47">
        <v>996</v>
      </c>
      <c r="J27" s="48">
        <v>42613</v>
      </c>
      <c r="K27" s="49" t="s">
        <v>317</v>
      </c>
      <c r="L27" s="50">
        <v>19</v>
      </c>
      <c r="M27" s="76"/>
    </row>
    <row r="28" spans="2:13" ht="17.25" thickBot="1" x14ac:dyDescent="0.3">
      <c r="B28" s="63">
        <v>7</v>
      </c>
      <c r="C28" s="64" t="s">
        <v>23</v>
      </c>
      <c r="D28" s="77" t="s">
        <v>78</v>
      </c>
      <c r="E28" s="66">
        <v>35968.68</v>
      </c>
      <c r="F28" s="8">
        <v>1.65</v>
      </c>
      <c r="I28" s="73">
        <v>1022</v>
      </c>
      <c r="J28" s="74">
        <v>42620</v>
      </c>
      <c r="K28" s="76" t="s">
        <v>318</v>
      </c>
      <c r="L28" s="76">
        <v>26</v>
      </c>
      <c r="M28" s="76">
        <v>1000</v>
      </c>
    </row>
    <row r="29" spans="2:13" ht="17.25" thickBot="1" x14ac:dyDescent="0.3">
      <c r="B29" s="78"/>
      <c r="C29" s="79" t="s">
        <v>80</v>
      </c>
      <c r="D29" s="80"/>
      <c r="E29" s="81">
        <v>329821.89600000001</v>
      </c>
      <c r="F29" s="8">
        <f>F28+F27</f>
        <v>15.13</v>
      </c>
      <c r="I29" s="73">
        <v>1017</v>
      </c>
      <c r="J29" s="74">
        <v>42618</v>
      </c>
      <c r="K29" s="76" t="s">
        <v>319</v>
      </c>
      <c r="L29" s="76">
        <v>26</v>
      </c>
      <c r="M29" s="76">
        <v>300</v>
      </c>
    </row>
    <row r="30" spans="2:13" ht="16.5" x14ac:dyDescent="0.25">
      <c r="B30" s="127"/>
      <c r="C30" s="128"/>
      <c r="D30" s="129"/>
      <c r="E30" s="130"/>
      <c r="F30" s="71"/>
      <c r="I30" s="73">
        <v>1097</v>
      </c>
      <c r="J30" s="74">
        <v>42635</v>
      </c>
      <c r="K30" s="76" t="s">
        <v>320</v>
      </c>
      <c r="L30" s="76">
        <v>4</v>
      </c>
      <c r="M30" s="76">
        <v>300</v>
      </c>
    </row>
    <row r="31" spans="2:13" x14ac:dyDescent="0.25">
      <c r="B31" s="189" t="s">
        <v>82</v>
      </c>
      <c r="C31" s="189"/>
      <c r="D31" s="189"/>
      <c r="E31" s="82" t="s">
        <v>321</v>
      </c>
      <c r="F31" s="83"/>
      <c r="I31" s="73"/>
      <c r="J31" s="74"/>
      <c r="K31" s="76" t="s">
        <v>204</v>
      </c>
      <c r="L31" s="76"/>
      <c r="M31" s="76"/>
    </row>
    <row r="32" spans="2:13" ht="18.75" x14ac:dyDescent="0.3">
      <c r="B32" s="190" t="s">
        <v>85</v>
      </c>
      <c r="C32" s="190"/>
      <c r="D32" s="190"/>
      <c r="E32" s="84">
        <v>49389.100000000006</v>
      </c>
      <c r="I32" s="73">
        <v>1200</v>
      </c>
      <c r="J32" s="74">
        <v>42648</v>
      </c>
      <c r="K32" s="76" t="s">
        <v>322</v>
      </c>
      <c r="L32" s="76">
        <v>11</v>
      </c>
      <c r="M32" s="76"/>
    </row>
    <row r="33" spans="4:13" ht="15.75" x14ac:dyDescent="0.25">
      <c r="D33" s="184"/>
      <c r="E33" s="184"/>
      <c r="I33" s="73"/>
      <c r="J33" s="74"/>
      <c r="K33" s="76" t="s">
        <v>154</v>
      </c>
      <c r="L33" s="76"/>
      <c r="M33" s="76"/>
    </row>
    <row r="34" spans="4:13" x14ac:dyDescent="0.25">
      <c r="I34" s="73"/>
      <c r="J34" s="76"/>
      <c r="K34" s="76" t="s">
        <v>97</v>
      </c>
      <c r="L34" s="76"/>
      <c r="M34" s="76"/>
    </row>
    <row r="35" spans="4:13" x14ac:dyDescent="0.25">
      <c r="I35" s="73">
        <v>1534</v>
      </c>
      <c r="J35" s="74">
        <v>42709</v>
      </c>
      <c r="K35" s="76" t="s">
        <v>323</v>
      </c>
      <c r="L35" s="76">
        <v>24</v>
      </c>
      <c r="M35" s="76"/>
    </row>
    <row r="36" spans="4:13" ht="15.75" x14ac:dyDescent="0.25">
      <c r="D36" s="184" t="s">
        <v>89</v>
      </c>
      <c r="E36" s="184"/>
      <c r="I36" s="73" t="s">
        <v>324</v>
      </c>
      <c r="J36" s="74">
        <v>42709</v>
      </c>
      <c r="K36" s="76" t="s">
        <v>325</v>
      </c>
      <c r="L36" s="76">
        <v>24</v>
      </c>
      <c r="M36" s="76"/>
    </row>
    <row r="37" spans="4:13" x14ac:dyDescent="0.25">
      <c r="I37" s="73">
        <v>1538</v>
      </c>
      <c r="J37" s="74">
        <v>42709</v>
      </c>
      <c r="K37" s="76" t="s">
        <v>326</v>
      </c>
      <c r="L37" s="76">
        <v>24</v>
      </c>
      <c r="M37" s="76"/>
    </row>
    <row r="38" spans="4:13" x14ac:dyDescent="0.25">
      <c r="I38" s="73">
        <v>1541</v>
      </c>
      <c r="J38" s="74">
        <v>42710</v>
      </c>
      <c r="K38" s="76" t="s">
        <v>327</v>
      </c>
      <c r="L38" s="76">
        <v>23</v>
      </c>
      <c r="M38" s="76"/>
    </row>
    <row r="39" spans="4:13" x14ac:dyDescent="0.25">
      <c r="I39" s="73" t="s">
        <v>328</v>
      </c>
      <c r="J39" s="74">
        <v>42711</v>
      </c>
      <c r="K39" s="76" t="s">
        <v>329</v>
      </c>
      <c r="L39" s="76">
        <v>30</v>
      </c>
      <c r="M39" s="76">
        <v>1000</v>
      </c>
    </row>
    <row r="40" spans="4:13" x14ac:dyDescent="0.25">
      <c r="I40" s="73">
        <v>1577</v>
      </c>
      <c r="J40" s="74">
        <v>42717</v>
      </c>
      <c r="K40" s="76" t="s">
        <v>330</v>
      </c>
      <c r="L40" s="76">
        <v>26</v>
      </c>
      <c r="M40" s="76"/>
    </row>
    <row r="41" spans="4:13" x14ac:dyDescent="0.25">
      <c r="I41" s="73">
        <v>1583</v>
      </c>
      <c r="J41" s="74">
        <v>42718</v>
      </c>
      <c r="K41" s="76" t="s">
        <v>331</v>
      </c>
      <c r="L41" s="76">
        <v>11</v>
      </c>
      <c r="M41" s="76"/>
    </row>
    <row r="42" spans="4:13" x14ac:dyDescent="0.25">
      <c r="I42" s="45"/>
      <c r="J42" s="90">
        <v>42684</v>
      </c>
      <c r="K42" s="49" t="s">
        <v>102</v>
      </c>
      <c r="L42" s="87" t="s">
        <v>103</v>
      </c>
      <c r="M42" s="45"/>
    </row>
    <row r="43" spans="4:13" x14ac:dyDescent="0.25">
      <c r="I43" s="87"/>
      <c r="J43" s="150"/>
      <c r="K43" s="151" t="s">
        <v>104</v>
      </c>
      <c r="L43" s="87" t="s">
        <v>105</v>
      </c>
      <c r="M43" s="45"/>
    </row>
    <row r="44" spans="4:13" ht="25.5" x14ac:dyDescent="0.25">
      <c r="I44" s="45"/>
      <c r="J44" s="152"/>
      <c r="K44" s="153" t="s">
        <v>572</v>
      </c>
      <c r="L44" s="154" t="s">
        <v>573</v>
      </c>
      <c r="M44" s="45"/>
    </row>
    <row r="45" spans="4:13" ht="60.75" x14ac:dyDescent="0.25">
      <c r="I45" s="45"/>
      <c r="J45" s="152"/>
      <c r="K45" s="155" t="s">
        <v>574</v>
      </c>
      <c r="L45" s="154" t="s">
        <v>575</v>
      </c>
      <c r="M45" s="45"/>
    </row>
    <row r="46" spans="4:13" ht="60.75" x14ac:dyDescent="0.25">
      <c r="I46" s="45"/>
      <c r="J46" s="152" t="s">
        <v>576</v>
      </c>
      <c r="K46" s="156" t="s">
        <v>577</v>
      </c>
      <c r="L46" s="157" t="s">
        <v>578</v>
      </c>
      <c r="M46" s="45"/>
    </row>
    <row r="47" spans="4:13" ht="45" x14ac:dyDescent="0.25">
      <c r="I47" s="45"/>
      <c r="J47" s="152" t="s">
        <v>579</v>
      </c>
      <c r="K47" s="158" t="s">
        <v>580</v>
      </c>
      <c r="L47" s="157" t="s">
        <v>578</v>
      </c>
      <c r="M47" s="45"/>
    </row>
    <row r="48" spans="4:13" ht="60.75" x14ac:dyDescent="0.25">
      <c r="I48" s="45"/>
      <c r="J48" s="152"/>
      <c r="K48" s="156" t="s">
        <v>581</v>
      </c>
      <c r="L48" s="157" t="s">
        <v>578</v>
      </c>
      <c r="M48" s="45"/>
    </row>
    <row r="49" spans="9:13" ht="15.75" x14ac:dyDescent="0.25">
      <c r="I49" s="45"/>
      <c r="J49" s="152"/>
      <c r="K49" s="156" t="s">
        <v>582</v>
      </c>
      <c r="L49" s="159" t="s">
        <v>583</v>
      </c>
      <c r="M49" s="45"/>
    </row>
    <row r="50" spans="9:13" ht="25.5" x14ac:dyDescent="0.25">
      <c r="I50" s="45"/>
      <c r="J50" s="152"/>
      <c r="K50" s="155" t="s">
        <v>584</v>
      </c>
      <c r="L50" s="154" t="s">
        <v>585</v>
      </c>
      <c r="M50" s="157"/>
    </row>
    <row r="51" spans="9:13" ht="38.25" x14ac:dyDescent="0.25">
      <c r="I51" s="45"/>
      <c r="J51" s="152"/>
      <c r="K51" s="156" t="s">
        <v>586</v>
      </c>
      <c r="L51" s="157" t="s">
        <v>587</v>
      </c>
      <c r="M51" s="159"/>
    </row>
    <row r="52" spans="9:13" ht="38.25" x14ac:dyDescent="0.25">
      <c r="I52" s="45"/>
      <c r="J52" s="152"/>
      <c r="K52" s="156" t="s">
        <v>588</v>
      </c>
      <c r="L52" s="157" t="s">
        <v>587</v>
      </c>
      <c r="M52" s="45"/>
    </row>
    <row r="53" spans="9:13" ht="25.5" x14ac:dyDescent="0.25">
      <c r="I53" s="45"/>
      <c r="J53" s="152"/>
      <c r="K53" s="155" t="s">
        <v>589</v>
      </c>
      <c r="L53" s="154" t="s">
        <v>590</v>
      </c>
      <c r="M53" s="45"/>
    </row>
    <row r="54" spans="9:13" ht="38.25" x14ac:dyDescent="0.25">
      <c r="I54" s="45"/>
      <c r="J54" s="152"/>
      <c r="K54" s="155" t="s">
        <v>591</v>
      </c>
      <c r="L54" s="154" t="s">
        <v>592</v>
      </c>
      <c r="M54" s="45"/>
    </row>
    <row r="55" spans="9:13" ht="31.5" x14ac:dyDescent="0.25">
      <c r="I55" s="45"/>
      <c r="J55" s="152">
        <v>42591</v>
      </c>
      <c r="K55" s="155" t="s">
        <v>593</v>
      </c>
      <c r="L55" s="154" t="s">
        <v>594</v>
      </c>
      <c r="M55" s="45"/>
    </row>
    <row r="56" spans="9:13" ht="41.25" x14ac:dyDescent="0.25">
      <c r="I56" s="45"/>
      <c r="J56" s="152"/>
      <c r="K56" s="155" t="s">
        <v>595</v>
      </c>
      <c r="L56" s="154" t="s">
        <v>596</v>
      </c>
      <c r="M56" s="45"/>
    </row>
    <row r="57" spans="9:13" ht="79.5" x14ac:dyDescent="0.25">
      <c r="I57" s="45"/>
      <c r="J57" s="152"/>
      <c r="K57" s="160" t="s">
        <v>597</v>
      </c>
      <c r="L57" s="157" t="s">
        <v>598</v>
      </c>
      <c r="M57" s="45"/>
    </row>
    <row r="58" spans="9:13" ht="15.75" x14ac:dyDescent="0.25">
      <c r="I58" s="45"/>
      <c r="J58" s="94"/>
      <c r="K58" s="155" t="s">
        <v>599</v>
      </c>
      <c r="L58" s="154" t="s">
        <v>600</v>
      </c>
      <c r="M58" s="45"/>
    </row>
    <row r="59" spans="9:13" x14ac:dyDescent="0.25">
      <c r="I59" s="45"/>
      <c r="J59" s="94"/>
      <c r="K59" s="161"/>
      <c r="L59" s="45"/>
      <c r="M59" s="45"/>
    </row>
    <row r="60" spans="9:13" x14ac:dyDescent="0.25">
      <c r="I60" s="45"/>
      <c r="J60" s="94"/>
      <c r="K60" s="45"/>
      <c r="L60" s="45"/>
      <c r="M60" s="45"/>
    </row>
    <row r="61" spans="9:13" x14ac:dyDescent="0.25">
      <c r="J61" s="125"/>
      <c r="K61" s="126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9"/>
  <sheetViews>
    <sheetView topLeftCell="E7" workbookViewId="0">
      <selection activeCell="I14" sqref="I14:M79"/>
    </sheetView>
  </sheetViews>
  <sheetFormatPr defaultRowHeight="15" x14ac:dyDescent="0.25"/>
  <cols>
    <col min="1" max="1" width="4.28515625" customWidth="1"/>
    <col min="2" max="2" width="12.14062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332</v>
      </c>
      <c r="E7" s="171"/>
    </row>
    <row r="8" spans="2:13" ht="15.75" x14ac:dyDescent="0.25">
      <c r="C8" s="31" t="s">
        <v>32</v>
      </c>
      <c r="D8" s="32" t="s">
        <v>33</v>
      </c>
      <c r="E8" s="30">
        <v>1812.6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 s="131">
        <v>24433.847999999998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293206.17599999998</v>
      </c>
      <c r="I10" s="178" t="s">
        <v>38</v>
      </c>
      <c r="J10" s="178"/>
      <c r="K10" s="37">
        <v>51718.990000000005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241487.18599999999</v>
      </c>
      <c r="I11" s="38" t="s">
        <v>40</v>
      </c>
      <c r="J11" s="38"/>
      <c r="K11" s="29">
        <v>101189.19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9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56118.09599999999</v>
      </c>
      <c r="F14" s="11">
        <v>2.58</v>
      </c>
      <c r="I14" s="47">
        <v>1</v>
      </c>
      <c r="J14" s="48">
        <v>42371</v>
      </c>
      <c r="K14" s="49" t="s">
        <v>333</v>
      </c>
      <c r="L14" s="50">
        <v>2</v>
      </c>
      <c r="M14" s="50"/>
    </row>
    <row r="15" spans="2:13" ht="35.25" customHeight="1" thickBot="1" x14ac:dyDescent="0.3">
      <c r="B15" s="174"/>
      <c r="C15" s="198" t="s">
        <v>334</v>
      </c>
      <c r="D15" s="199"/>
      <c r="E15" s="181"/>
      <c r="F15" s="51"/>
      <c r="I15" s="47">
        <v>4</v>
      </c>
      <c r="J15" s="48">
        <v>42373</v>
      </c>
      <c r="K15" s="89" t="s">
        <v>335</v>
      </c>
      <c r="L15" s="50">
        <v>9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76346.711999999985</v>
      </c>
      <c r="F16" s="13">
        <f>F17+F18+F19+F20+F21</f>
        <v>3.5100000000000002</v>
      </c>
      <c r="I16" s="47">
        <v>150</v>
      </c>
      <c r="J16" s="48">
        <v>42381</v>
      </c>
      <c r="K16" s="49" t="s">
        <v>121</v>
      </c>
      <c r="L16" s="50" t="s">
        <v>336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26101.439999999995</v>
      </c>
      <c r="F17" s="15">
        <v>1.2</v>
      </c>
      <c r="I17" s="47" t="s">
        <v>337</v>
      </c>
      <c r="J17" s="48">
        <v>42381</v>
      </c>
      <c r="K17" s="49" t="s">
        <v>605</v>
      </c>
      <c r="L17" s="50">
        <v>2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58</v>
      </c>
      <c r="J18" s="48">
        <v>42383</v>
      </c>
      <c r="K18" s="49" t="s">
        <v>121</v>
      </c>
      <c r="L18" s="50">
        <v>27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27841.535999999996</v>
      </c>
      <c r="F19" s="15">
        <v>1.28</v>
      </c>
      <c r="I19" s="47">
        <v>248</v>
      </c>
      <c r="J19" s="48">
        <v>42410</v>
      </c>
      <c r="K19" s="49" t="s">
        <v>338</v>
      </c>
      <c r="L19" s="50">
        <v>13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12615.695999999998</v>
      </c>
      <c r="F20" s="15">
        <v>0.57999999999999996</v>
      </c>
      <c r="I20" s="47">
        <v>291</v>
      </c>
      <c r="J20" s="48">
        <v>42416</v>
      </c>
      <c r="K20" s="89" t="s">
        <v>339</v>
      </c>
      <c r="L20" s="50">
        <v>13</v>
      </c>
      <c r="M20" s="50"/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9788.0399999999991</v>
      </c>
      <c r="F21" s="17">
        <v>0.45</v>
      </c>
      <c r="I21" s="47" t="s">
        <v>340</v>
      </c>
      <c r="J21" s="48">
        <v>42416</v>
      </c>
      <c r="K21" s="89" t="s">
        <v>341</v>
      </c>
      <c r="L21" s="50">
        <v>23</v>
      </c>
      <c r="M21" s="50"/>
    </row>
    <row r="22" spans="2:13" ht="44.25" customHeight="1" x14ac:dyDescent="0.25">
      <c r="B22" s="172">
        <v>3</v>
      </c>
      <c r="C22" s="185" t="s">
        <v>17</v>
      </c>
      <c r="D22" s="194" t="s">
        <v>66</v>
      </c>
      <c r="E22" s="180">
        <v>52202.87999999999</v>
      </c>
      <c r="F22" s="20">
        <v>2.4</v>
      </c>
      <c r="I22" s="47">
        <v>306</v>
      </c>
      <c r="J22" s="48">
        <v>42418</v>
      </c>
      <c r="K22" s="89" t="s">
        <v>329</v>
      </c>
      <c r="L22" s="50">
        <v>21</v>
      </c>
      <c r="M22" s="50"/>
    </row>
    <row r="23" spans="2:13" ht="17.25" thickBot="1" x14ac:dyDescent="0.3">
      <c r="B23" s="174"/>
      <c r="C23" s="186"/>
      <c r="D23" s="195"/>
      <c r="E23" s="181"/>
      <c r="F23" s="21"/>
      <c r="I23" s="47"/>
      <c r="J23" s="48">
        <v>42419</v>
      </c>
      <c r="K23" s="49" t="s">
        <v>342</v>
      </c>
      <c r="L23" s="50">
        <v>12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22621.247999999996</v>
      </c>
      <c r="F24" s="8">
        <v>1.04</v>
      </c>
      <c r="I24" s="47">
        <v>314</v>
      </c>
      <c r="J24" s="48">
        <v>42419</v>
      </c>
      <c r="K24" s="49" t="s">
        <v>343</v>
      </c>
      <c r="L24" s="50">
        <v>12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27624.023999999998</v>
      </c>
      <c r="F25" s="8">
        <v>1.27</v>
      </c>
      <c r="I25" s="47">
        <v>315</v>
      </c>
      <c r="J25" s="48">
        <v>42419</v>
      </c>
      <c r="K25" s="49" t="s">
        <v>344</v>
      </c>
      <c r="L25" s="50">
        <v>13</v>
      </c>
      <c r="M25" s="50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58293.215999999993</v>
      </c>
      <c r="F26" s="8">
        <v>2.68</v>
      </c>
      <c r="I26" s="47" t="s">
        <v>345</v>
      </c>
      <c r="J26" s="48">
        <v>42420</v>
      </c>
      <c r="K26" s="49" t="s">
        <v>606</v>
      </c>
      <c r="L26" s="50">
        <v>2</v>
      </c>
      <c r="M26" s="50"/>
    </row>
    <row r="27" spans="2:13" ht="17.25" thickBot="1" x14ac:dyDescent="0.3">
      <c r="B27" s="67"/>
      <c r="C27" s="71" t="s">
        <v>22</v>
      </c>
      <c r="D27" s="103"/>
      <c r="E27" s="70">
        <v>293206.17599999998</v>
      </c>
      <c r="F27" s="8">
        <f>F14+F16+F22+F24+F25+F26</f>
        <v>13.48</v>
      </c>
      <c r="I27" s="47" t="s">
        <v>346</v>
      </c>
      <c r="J27" s="48">
        <v>42420</v>
      </c>
      <c r="K27" s="49" t="s">
        <v>607</v>
      </c>
      <c r="L27" s="50">
        <v>28</v>
      </c>
      <c r="M27" s="50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35889.479999999996</v>
      </c>
      <c r="F28" s="8">
        <v>1.65</v>
      </c>
      <c r="I28" s="47">
        <v>326</v>
      </c>
      <c r="J28" s="48">
        <v>42424</v>
      </c>
      <c r="K28" s="50" t="s">
        <v>347</v>
      </c>
      <c r="L28" s="50">
        <v>13</v>
      </c>
      <c r="M28" s="50"/>
    </row>
    <row r="29" spans="2:13" ht="17.25" thickBot="1" x14ac:dyDescent="0.3">
      <c r="B29" s="78"/>
      <c r="C29" s="79" t="s">
        <v>80</v>
      </c>
      <c r="D29" s="80"/>
      <c r="E29" s="81">
        <v>329095.65599999996</v>
      </c>
      <c r="F29" s="8">
        <f>F28+F27</f>
        <v>15.13</v>
      </c>
      <c r="I29" s="47">
        <v>390</v>
      </c>
      <c r="J29" s="48">
        <v>42446</v>
      </c>
      <c r="K29" s="89" t="s">
        <v>59</v>
      </c>
      <c r="L29" s="50" t="s">
        <v>348</v>
      </c>
      <c r="M29" s="50"/>
    </row>
    <row r="30" spans="2:13" x14ac:dyDescent="0.25">
      <c r="I30" s="47">
        <v>395</v>
      </c>
      <c r="J30" s="48">
        <v>42446</v>
      </c>
      <c r="K30" s="89" t="s">
        <v>349</v>
      </c>
      <c r="L30" s="50">
        <v>18</v>
      </c>
      <c r="M30" s="50"/>
    </row>
    <row r="31" spans="2:13" x14ac:dyDescent="0.25">
      <c r="B31" s="189" t="s">
        <v>82</v>
      </c>
      <c r="C31" s="189"/>
      <c r="D31" s="189"/>
      <c r="E31" s="82" t="s">
        <v>350</v>
      </c>
      <c r="F31" s="83"/>
      <c r="I31" s="47">
        <v>520</v>
      </c>
      <c r="J31" s="48">
        <v>42489</v>
      </c>
      <c r="K31" s="89" t="s">
        <v>351</v>
      </c>
      <c r="L31" s="50">
        <v>3</v>
      </c>
      <c r="M31" s="50"/>
    </row>
    <row r="32" spans="2:13" ht="18.75" x14ac:dyDescent="0.3">
      <c r="B32" s="190" t="s">
        <v>85</v>
      </c>
      <c r="C32" s="190"/>
      <c r="D32" s="190"/>
      <c r="E32" s="84">
        <v>101189.19</v>
      </c>
      <c r="I32" s="47">
        <v>530</v>
      </c>
      <c r="J32" s="48">
        <v>42493</v>
      </c>
      <c r="K32" s="89" t="s">
        <v>351</v>
      </c>
      <c r="L32" s="50" t="s">
        <v>352</v>
      </c>
      <c r="M32" s="50"/>
    </row>
    <row r="33" spans="4:13" ht="15.75" x14ac:dyDescent="0.25">
      <c r="D33" s="184"/>
      <c r="E33" s="184"/>
      <c r="I33" s="47">
        <v>591</v>
      </c>
      <c r="J33" s="48">
        <v>42517</v>
      </c>
      <c r="K33" s="89" t="s">
        <v>353</v>
      </c>
      <c r="L33" s="50">
        <v>20</v>
      </c>
      <c r="M33" s="50"/>
    </row>
    <row r="34" spans="4:13" x14ac:dyDescent="0.25">
      <c r="I34" s="47">
        <v>601</v>
      </c>
      <c r="J34" s="48">
        <v>42521</v>
      </c>
      <c r="K34" s="89" t="s">
        <v>354</v>
      </c>
      <c r="L34" s="50" t="s">
        <v>355</v>
      </c>
      <c r="M34" s="50"/>
    </row>
    <row r="35" spans="4:13" x14ac:dyDescent="0.25">
      <c r="I35" s="47">
        <v>799</v>
      </c>
      <c r="J35" s="48">
        <v>42579</v>
      </c>
      <c r="K35" s="49" t="s">
        <v>356</v>
      </c>
      <c r="L35" s="50">
        <v>20</v>
      </c>
      <c r="M35" s="50"/>
    </row>
    <row r="36" spans="4:13" ht="15.75" x14ac:dyDescent="0.25">
      <c r="D36" s="184" t="s">
        <v>89</v>
      </c>
      <c r="E36" s="184"/>
      <c r="I36" s="47" t="s">
        <v>357</v>
      </c>
      <c r="J36" s="48">
        <v>42550</v>
      </c>
      <c r="K36" s="89" t="s">
        <v>351</v>
      </c>
      <c r="L36" s="50">
        <v>9</v>
      </c>
      <c r="M36" s="50"/>
    </row>
    <row r="37" spans="4:13" x14ac:dyDescent="0.25">
      <c r="I37" s="47">
        <v>814</v>
      </c>
      <c r="J37" s="48">
        <v>42580</v>
      </c>
      <c r="K37" s="49" t="s">
        <v>358</v>
      </c>
      <c r="L37" s="50">
        <v>21</v>
      </c>
      <c r="M37" s="50"/>
    </row>
    <row r="38" spans="4:13" x14ac:dyDescent="0.25">
      <c r="I38" s="47">
        <v>816</v>
      </c>
      <c r="J38" s="48">
        <v>42580</v>
      </c>
      <c r="K38" s="50" t="s">
        <v>119</v>
      </c>
      <c r="L38" s="50">
        <v>20</v>
      </c>
      <c r="M38" s="50"/>
    </row>
    <row r="39" spans="4:13" x14ac:dyDescent="0.25">
      <c r="I39" s="73">
        <v>841</v>
      </c>
      <c r="J39" s="74">
        <v>42586</v>
      </c>
      <c r="K39" s="89" t="s">
        <v>359</v>
      </c>
      <c r="L39" s="76">
        <v>20</v>
      </c>
      <c r="M39" s="76"/>
    </row>
    <row r="40" spans="4:13" x14ac:dyDescent="0.25">
      <c r="I40" s="73">
        <v>862</v>
      </c>
      <c r="J40" s="74">
        <v>42594</v>
      </c>
      <c r="K40" s="89" t="s">
        <v>360</v>
      </c>
      <c r="L40" s="76">
        <v>3</v>
      </c>
      <c r="M40" s="76"/>
    </row>
    <row r="41" spans="4:13" x14ac:dyDescent="0.25">
      <c r="I41" s="73" t="s">
        <v>361</v>
      </c>
      <c r="J41" s="74">
        <v>42606</v>
      </c>
      <c r="K41" s="76" t="s">
        <v>362</v>
      </c>
      <c r="L41" s="76">
        <v>4</v>
      </c>
      <c r="M41" s="76"/>
    </row>
    <row r="42" spans="4:13" x14ac:dyDescent="0.25">
      <c r="I42" s="73">
        <v>992</v>
      </c>
      <c r="J42" s="74">
        <v>42613</v>
      </c>
      <c r="K42" s="76" t="s">
        <v>363</v>
      </c>
      <c r="L42" s="76">
        <v>27</v>
      </c>
      <c r="M42" s="76"/>
    </row>
    <row r="43" spans="4:13" x14ac:dyDescent="0.25">
      <c r="I43" s="73" t="s">
        <v>364</v>
      </c>
      <c r="J43" s="74">
        <v>42615</v>
      </c>
      <c r="K43" s="89" t="s">
        <v>365</v>
      </c>
      <c r="L43" s="76">
        <v>27</v>
      </c>
      <c r="M43" s="76">
        <v>500</v>
      </c>
    </row>
    <row r="44" spans="4:13" x14ac:dyDescent="0.25">
      <c r="I44" s="73">
        <v>1134</v>
      </c>
      <c r="J44" s="74">
        <v>42640</v>
      </c>
      <c r="K44" s="89" t="s">
        <v>366</v>
      </c>
      <c r="L44" s="76">
        <v>26</v>
      </c>
      <c r="M44" s="76">
        <v>1000</v>
      </c>
    </row>
    <row r="45" spans="4:13" x14ac:dyDescent="0.25">
      <c r="I45" s="73"/>
      <c r="J45" s="74"/>
      <c r="K45" s="89" t="s">
        <v>297</v>
      </c>
      <c r="L45" s="76"/>
      <c r="M45" s="76"/>
    </row>
    <row r="46" spans="4:13" x14ac:dyDescent="0.25">
      <c r="I46" s="73"/>
      <c r="J46" s="74"/>
      <c r="K46" s="89" t="s">
        <v>154</v>
      </c>
      <c r="L46" s="76"/>
      <c r="M46" s="76"/>
    </row>
    <row r="47" spans="4:13" x14ac:dyDescent="0.25">
      <c r="I47" s="73" t="s">
        <v>367</v>
      </c>
      <c r="J47" s="74">
        <v>42675</v>
      </c>
      <c r="K47" s="89" t="s">
        <v>368</v>
      </c>
      <c r="L47" s="76"/>
      <c r="M47" s="76"/>
    </row>
    <row r="48" spans="4:13" x14ac:dyDescent="0.25">
      <c r="I48" s="73">
        <v>1446</v>
      </c>
      <c r="J48" s="74">
        <v>42691</v>
      </c>
      <c r="K48" s="89" t="s">
        <v>369</v>
      </c>
      <c r="L48" s="76">
        <v>26</v>
      </c>
      <c r="M48" s="76"/>
    </row>
    <row r="49" spans="8:13" x14ac:dyDescent="0.25">
      <c r="I49" s="73">
        <v>1487</v>
      </c>
      <c r="J49" s="74">
        <v>42701</v>
      </c>
      <c r="K49" s="89" t="s">
        <v>96</v>
      </c>
      <c r="L49" s="76">
        <v>3</v>
      </c>
      <c r="M49" s="76"/>
    </row>
    <row r="50" spans="8:13" x14ac:dyDescent="0.25">
      <c r="I50" s="73"/>
      <c r="J50" s="74"/>
      <c r="K50" s="89" t="s">
        <v>97</v>
      </c>
      <c r="L50" s="76"/>
      <c r="M50" s="76"/>
    </row>
    <row r="51" spans="8:13" x14ac:dyDescent="0.25">
      <c r="I51" s="85" t="s">
        <v>608</v>
      </c>
      <c r="J51" s="74">
        <v>42692</v>
      </c>
      <c r="K51" s="89" t="s">
        <v>609</v>
      </c>
      <c r="L51" s="76"/>
      <c r="M51" s="76"/>
    </row>
    <row r="52" spans="8:13" x14ac:dyDescent="0.25">
      <c r="I52" s="85" t="s">
        <v>608</v>
      </c>
      <c r="J52" s="74">
        <v>42396</v>
      </c>
      <c r="K52" s="89" t="s">
        <v>609</v>
      </c>
      <c r="L52" s="76"/>
      <c r="M52" s="76"/>
    </row>
    <row r="53" spans="8:13" x14ac:dyDescent="0.25">
      <c r="I53" s="73" t="s">
        <v>370</v>
      </c>
      <c r="J53" s="74">
        <v>42705</v>
      </c>
      <c r="K53" s="89" t="s">
        <v>609</v>
      </c>
      <c r="L53" s="76">
        <v>28</v>
      </c>
      <c r="M53" s="76"/>
    </row>
    <row r="54" spans="8:13" x14ac:dyDescent="0.25">
      <c r="H54" s="132"/>
      <c r="I54" s="73" t="s">
        <v>371</v>
      </c>
      <c r="J54" s="74">
        <v>42716</v>
      </c>
      <c r="K54" s="89" t="s">
        <v>372</v>
      </c>
      <c r="L54" s="76">
        <v>3</v>
      </c>
      <c r="M54" s="76">
        <v>1000</v>
      </c>
    </row>
    <row r="55" spans="8:13" x14ac:dyDescent="0.25">
      <c r="I55" s="73" t="s">
        <v>373</v>
      </c>
      <c r="J55" s="74">
        <v>42716</v>
      </c>
      <c r="K55" s="89" t="s">
        <v>374</v>
      </c>
      <c r="L55" s="76">
        <v>30</v>
      </c>
      <c r="M55" s="76">
        <v>1200</v>
      </c>
    </row>
    <row r="56" spans="8:13" x14ac:dyDescent="0.25">
      <c r="I56" s="73">
        <v>1581</v>
      </c>
      <c r="J56" s="74">
        <v>42717</v>
      </c>
      <c r="K56" s="89" t="s">
        <v>375</v>
      </c>
      <c r="L56" s="76">
        <v>1</v>
      </c>
      <c r="M56" s="76"/>
    </row>
    <row r="57" spans="8:13" x14ac:dyDescent="0.25">
      <c r="I57" s="73" t="s">
        <v>376</v>
      </c>
      <c r="J57" s="74">
        <v>42718</v>
      </c>
      <c r="K57" s="89" t="s">
        <v>377</v>
      </c>
      <c r="L57" s="133">
        <v>1</v>
      </c>
      <c r="M57" s="133">
        <v>900</v>
      </c>
    </row>
    <row r="58" spans="8:13" x14ac:dyDescent="0.25">
      <c r="I58" s="73">
        <v>1588</v>
      </c>
      <c r="J58" s="74">
        <v>42719</v>
      </c>
      <c r="K58" s="89" t="s">
        <v>378</v>
      </c>
      <c r="L58" s="76">
        <v>23</v>
      </c>
      <c r="M58" s="76"/>
    </row>
    <row r="59" spans="8:13" x14ac:dyDescent="0.25">
      <c r="I59" s="73" t="s">
        <v>379</v>
      </c>
      <c r="J59" s="134">
        <v>42730</v>
      </c>
      <c r="K59" s="89" t="s">
        <v>380</v>
      </c>
      <c r="L59" s="135">
        <v>21</v>
      </c>
      <c r="M59" s="76">
        <v>300</v>
      </c>
    </row>
    <row r="60" spans="8:13" x14ac:dyDescent="0.25">
      <c r="I60" s="45"/>
      <c r="J60" s="90">
        <v>42684</v>
      </c>
      <c r="K60" s="49" t="s">
        <v>102</v>
      </c>
      <c r="L60" s="87" t="s">
        <v>103</v>
      </c>
      <c r="M60" s="45"/>
    </row>
    <row r="61" spans="8:13" x14ac:dyDescent="0.25">
      <c r="I61" s="45"/>
      <c r="J61" s="90">
        <v>42389</v>
      </c>
      <c r="K61" s="92" t="s">
        <v>166</v>
      </c>
      <c r="L61" s="45">
        <v>14</v>
      </c>
      <c r="M61" s="45"/>
    </row>
    <row r="62" spans="8:13" x14ac:dyDescent="0.25">
      <c r="I62" s="87"/>
      <c r="J62" s="150"/>
      <c r="K62" s="151" t="s">
        <v>610</v>
      </c>
      <c r="L62" s="87" t="s">
        <v>105</v>
      </c>
      <c r="M62" s="45"/>
    </row>
    <row r="63" spans="8:13" ht="25.5" x14ac:dyDescent="0.25">
      <c r="I63" s="45"/>
      <c r="J63" s="152"/>
      <c r="K63" s="153" t="s">
        <v>572</v>
      </c>
      <c r="L63" s="154" t="s">
        <v>573</v>
      </c>
      <c r="M63" s="45"/>
    </row>
    <row r="64" spans="8:13" ht="60.75" x14ac:dyDescent="0.25">
      <c r="I64" s="45"/>
      <c r="J64" s="152"/>
      <c r="K64" s="155" t="s">
        <v>574</v>
      </c>
      <c r="L64" s="154" t="s">
        <v>575</v>
      </c>
      <c r="M64" s="45"/>
    </row>
    <row r="65" spans="9:13" ht="60.75" x14ac:dyDescent="0.25">
      <c r="I65" s="45"/>
      <c r="J65" s="152" t="s">
        <v>576</v>
      </c>
      <c r="K65" s="156" t="s">
        <v>577</v>
      </c>
      <c r="L65" s="157" t="s">
        <v>578</v>
      </c>
      <c r="M65" s="45"/>
    </row>
    <row r="66" spans="9:13" ht="45" x14ac:dyDescent="0.25">
      <c r="I66" s="45"/>
      <c r="J66" s="152" t="s">
        <v>579</v>
      </c>
      <c r="K66" s="158" t="s">
        <v>580</v>
      </c>
      <c r="L66" s="157" t="s">
        <v>578</v>
      </c>
      <c r="M66" s="45"/>
    </row>
    <row r="67" spans="9:13" ht="60.75" x14ac:dyDescent="0.25">
      <c r="I67" s="45"/>
      <c r="J67" s="152"/>
      <c r="K67" s="156" t="s">
        <v>581</v>
      </c>
      <c r="L67" s="157" t="s">
        <v>578</v>
      </c>
      <c r="M67" s="45"/>
    </row>
    <row r="68" spans="9:13" ht="15.75" x14ac:dyDescent="0.25">
      <c r="I68" s="45"/>
      <c r="J68" s="152"/>
      <c r="K68" s="156" t="s">
        <v>582</v>
      </c>
      <c r="L68" s="159" t="s">
        <v>583</v>
      </c>
      <c r="M68" s="45"/>
    </row>
    <row r="69" spans="9:13" ht="25.5" x14ac:dyDescent="0.25">
      <c r="I69" s="45"/>
      <c r="J69" s="152"/>
      <c r="K69" s="155" t="s">
        <v>584</v>
      </c>
      <c r="L69" s="154" t="s">
        <v>585</v>
      </c>
      <c r="M69" s="157"/>
    </row>
    <row r="70" spans="9:13" ht="38.25" x14ac:dyDescent="0.25">
      <c r="I70" s="45"/>
      <c r="J70" s="152"/>
      <c r="K70" s="156" t="s">
        <v>586</v>
      </c>
      <c r="L70" s="157" t="s">
        <v>587</v>
      </c>
      <c r="M70" s="159"/>
    </row>
    <row r="71" spans="9:13" ht="38.25" x14ac:dyDescent="0.25">
      <c r="I71" s="45"/>
      <c r="J71" s="152"/>
      <c r="K71" s="156" t="s">
        <v>588</v>
      </c>
      <c r="L71" s="157" t="s">
        <v>587</v>
      </c>
      <c r="M71" s="45"/>
    </row>
    <row r="72" spans="9:13" ht="25.5" x14ac:dyDescent="0.25">
      <c r="I72" s="45"/>
      <c r="J72" s="152"/>
      <c r="K72" s="155" t="s">
        <v>589</v>
      </c>
      <c r="L72" s="154" t="s">
        <v>590</v>
      </c>
      <c r="M72" s="45"/>
    </row>
    <row r="73" spans="9:13" ht="38.25" x14ac:dyDescent="0.25">
      <c r="I73" s="45"/>
      <c r="J73" s="152"/>
      <c r="K73" s="155" t="s">
        <v>591</v>
      </c>
      <c r="L73" s="154" t="s">
        <v>592</v>
      </c>
      <c r="M73" s="45"/>
    </row>
    <row r="74" spans="9:13" ht="31.5" x14ac:dyDescent="0.25">
      <c r="I74" s="45"/>
      <c r="J74" s="152">
        <v>42591</v>
      </c>
      <c r="K74" s="155" t="s">
        <v>593</v>
      </c>
      <c r="L74" s="154" t="s">
        <v>594</v>
      </c>
      <c r="M74" s="45"/>
    </row>
    <row r="75" spans="9:13" ht="41.25" x14ac:dyDescent="0.25">
      <c r="I75" s="45"/>
      <c r="J75" s="152"/>
      <c r="K75" s="155" t="s">
        <v>595</v>
      </c>
      <c r="L75" s="154" t="s">
        <v>596</v>
      </c>
      <c r="M75" s="45"/>
    </row>
    <row r="76" spans="9:13" ht="79.5" x14ac:dyDescent="0.25">
      <c r="I76" s="45"/>
      <c r="J76" s="152"/>
      <c r="K76" s="160" t="s">
        <v>597</v>
      </c>
      <c r="L76" s="157" t="s">
        <v>598</v>
      </c>
      <c r="M76" s="45"/>
    </row>
    <row r="77" spans="9:13" ht="15.75" x14ac:dyDescent="0.25">
      <c r="I77" s="45"/>
      <c r="J77" s="94"/>
      <c r="K77" s="155" t="s">
        <v>599</v>
      </c>
      <c r="L77" s="154" t="s">
        <v>600</v>
      </c>
      <c r="M77" s="45"/>
    </row>
    <row r="78" spans="9:13" x14ac:dyDescent="0.25">
      <c r="I78" s="45"/>
      <c r="J78" s="94"/>
      <c r="K78" s="161"/>
      <c r="L78" s="45"/>
      <c r="M78" s="45"/>
    </row>
    <row r="79" spans="9:13" x14ac:dyDescent="0.25">
      <c r="I79" s="45"/>
      <c r="J79" s="94"/>
      <c r="K79" s="45"/>
      <c r="L79" s="45"/>
      <c r="M79" s="45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55" workbookViewId="0">
      <selection activeCell="M20" sqref="M20"/>
    </sheetView>
  </sheetViews>
  <sheetFormatPr defaultRowHeight="15" x14ac:dyDescent="0.25"/>
  <cols>
    <col min="1" max="1" width="4.28515625" customWidth="1"/>
    <col min="2" max="2" width="10.42578125" customWidth="1"/>
    <col min="3" max="3" width="39" customWidth="1"/>
    <col min="4" max="4" width="60.7109375" customWidth="1"/>
    <col min="5" max="5" width="19.7109375" customWidth="1"/>
    <col min="7" max="8" width="5.85546875" customWidth="1"/>
    <col min="10" max="10" width="10.28515625" customWidth="1"/>
    <col min="11" max="11" width="71.85546875" customWidth="1"/>
    <col min="12" max="12" width="10.7109375" customWidth="1"/>
    <col min="13" max="13" width="9.140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6" max="266" width="10.28515625" customWidth="1"/>
    <col min="267" max="267" width="71.85546875" customWidth="1"/>
    <col min="268" max="268" width="10.7109375" customWidth="1"/>
    <col min="269" max="269" width="9.140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2" max="522" width="10.28515625" customWidth="1"/>
    <col min="523" max="523" width="71.85546875" customWidth="1"/>
    <col min="524" max="524" width="10.7109375" customWidth="1"/>
    <col min="525" max="525" width="9.140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8" max="778" width="10.28515625" customWidth="1"/>
    <col min="779" max="779" width="71.85546875" customWidth="1"/>
    <col min="780" max="780" width="10.7109375" customWidth="1"/>
    <col min="781" max="781" width="9.140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4" max="1034" width="10.28515625" customWidth="1"/>
    <col min="1035" max="1035" width="71.85546875" customWidth="1"/>
    <col min="1036" max="1036" width="10.7109375" customWidth="1"/>
    <col min="1037" max="1037" width="9.140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90" max="1290" width="10.28515625" customWidth="1"/>
    <col min="1291" max="1291" width="71.85546875" customWidth="1"/>
    <col min="1292" max="1292" width="10.7109375" customWidth="1"/>
    <col min="1293" max="1293" width="9.140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6" max="1546" width="10.28515625" customWidth="1"/>
    <col min="1547" max="1547" width="71.85546875" customWidth="1"/>
    <col min="1548" max="1548" width="10.7109375" customWidth="1"/>
    <col min="1549" max="1549" width="9.140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2" max="1802" width="10.28515625" customWidth="1"/>
    <col min="1803" max="1803" width="71.85546875" customWidth="1"/>
    <col min="1804" max="1804" width="10.7109375" customWidth="1"/>
    <col min="1805" max="1805" width="9.140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8" max="2058" width="10.28515625" customWidth="1"/>
    <col min="2059" max="2059" width="71.85546875" customWidth="1"/>
    <col min="2060" max="2060" width="10.7109375" customWidth="1"/>
    <col min="2061" max="2061" width="9.140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4" max="2314" width="10.28515625" customWidth="1"/>
    <col min="2315" max="2315" width="71.85546875" customWidth="1"/>
    <col min="2316" max="2316" width="10.7109375" customWidth="1"/>
    <col min="2317" max="2317" width="9.140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70" max="2570" width="10.28515625" customWidth="1"/>
    <col min="2571" max="2571" width="71.85546875" customWidth="1"/>
    <col min="2572" max="2572" width="10.7109375" customWidth="1"/>
    <col min="2573" max="2573" width="9.140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6" max="2826" width="10.28515625" customWidth="1"/>
    <col min="2827" max="2827" width="71.85546875" customWidth="1"/>
    <col min="2828" max="2828" width="10.7109375" customWidth="1"/>
    <col min="2829" max="2829" width="9.140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2" max="3082" width="10.28515625" customWidth="1"/>
    <col min="3083" max="3083" width="71.85546875" customWidth="1"/>
    <col min="3084" max="3084" width="10.7109375" customWidth="1"/>
    <col min="3085" max="3085" width="9.140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8" max="3338" width="10.28515625" customWidth="1"/>
    <col min="3339" max="3339" width="71.85546875" customWidth="1"/>
    <col min="3340" max="3340" width="10.7109375" customWidth="1"/>
    <col min="3341" max="3341" width="9.140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4" max="3594" width="10.28515625" customWidth="1"/>
    <col min="3595" max="3595" width="71.85546875" customWidth="1"/>
    <col min="3596" max="3596" width="10.7109375" customWidth="1"/>
    <col min="3597" max="3597" width="9.140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50" max="3850" width="10.28515625" customWidth="1"/>
    <col min="3851" max="3851" width="71.85546875" customWidth="1"/>
    <col min="3852" max="3852" width="10.7109375" customWidth="1"/>
    <col min="3853" max="3853" width="9.140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6" max="4106" width="10.28515625" customWidth="1"/>
    <col min="4107" max="4107" width="71.85546875" customWidth="1"/>
    <col min="4108" max="4108" width="10.7109375" customWidth="1"/>
    <col min="4109" max="4109" width="9.140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2" max="4362" width="10.28515625" customWidth="1"/>
    <col min="4363" max="4363" width="71.85546875" customWidth="1"/>
    <col min="4364" max="4364" width="10.7109375" customWidth="1"/>
    <col min="4365" max="4365" width="9.140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8" max="4618" width="10.28515625" customWidth="1"/>
    <col min="4619" max="4619" width="71.85546875" customWidth="1"/>
    <col min="4620" max="4620" width="10.7109375" customWidth="1"/>
    <col min="4621" max="4621" width="9.140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4" max="4874" width="10.28515625" customWidth="1"/>
    <col min="4875" max="4875" width="71.85546875" customWidth="1"/>
    <col min="4876" max="4876" width="10.7109375" customWidth="1"/>
    <col min="4877" max="4877" width="9.140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30" max="5130" width="10.28515625" customWidth="1"/>
    <col min="5131" max="5131" width="71.85546875" customWidth="1"/>
    <col min="5132" max="5132" width="10.7109375" customWidth="1"/>
    <col min="5133" max="5133" width="9.140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6" max="5386" width="10.28515625" customWidth="1"/>
    <col min="5387" max="5387" width="71.85546875" customWidth="1"/>
    <col min="5388" max="5388" width="10.7109375" customWidth="1"/>
    <col min="5389" max="5389" width="9.140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2" max="5642" width="10.28515625" customWidth="1"/>
    <col min="5643" max="5643" width="71.85546875" customWidth="1"/>
    <col min="5644" max="5644" width="10.7109375" customWidth="1"/>
    <col min="5645" max="5645" width="9.140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8" max="5898" width="10.28515625" customWidth="1"/>
    <col min="5899" max="5899" width="71.85546875" customWidth="1"/>
    <col min="5900" max="5900" width="10.7109375" customWidth="1"/>
    <col min="5901" max="5901" width="9.140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4" max="6154" width="10.28515625" customWidth="1"/>
    <col min="6155" max="6155" width="71.85546875" customWidth="1"/>
    <col min="6156" max="6156" width="10.7109375" customWidth="1"/>
    <col min="6157" max="6157" width="9.140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10" max="6410" width="10.28515625" customWidth="1"/>
    <col min="6411" max="6411" width="71.85546875" customWidth="1"/>
    <col min="6412" max="6412" width="10.7109375" customWidth="1"/>
    <col min="6413" max="6413" width="9.140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6" max="6666" width="10.28515625" customWidth="1"/>
    <col min="6667" max="6667" width="71.85546875" customWidth="1"/>
    <col min="6668" max="6668" width="10.7109375" customWidth="1"/>
    <col min="6669" max="6669" width="9.140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2" max="6922" width="10.28515625" customWidth="1"/>
    <col min="6923" max="6923" width="71.85546875" customWidth="1"/>
    <col min="6924" max="6924" width="10.7109375" customWidth="1"/>
    <col min="6925" max="6925" width="9.140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8" max="7178" width="10.28515625" customWidth="1"/>
    <col min="7179" max="7179" width="71.85546875" customWidth="1"/>
    <col min="7180" max="7180" width="10.7109375" customWidth="1"/>
    <col min="7181" max="7181" width="9.140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4" max="7434" width="10.28515625" customWidth="1"/>
    <col min="7435" max="7435" width="71.85546875" customWidth="1"/>
    <col min="7436" max="7436" width="10.7109375" customWidth="1"/>
    <col min="7437" max="7437" width="9.140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90" max="7690" width="10.28515625" customWidth="1"/>
    <col min="7691" max="7691" width="71.85546875" customWidth="1"/>
    <col min="7692" max="7692" width="10.7109375" customWidth="1"/>
    <col min="7693" max="7693" width="9.140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6" max="7946" width="10.28515625" customWidth="1"/>
    <col min="7947" max="7947" width="71.85546875" customWidth="1"/>
    <col min="7948" max="7948" width="10.7109375" customWidth="1"/>
    <col min="7949" max="7949" width="9.140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2" max="8202" width="10.28515625" customWidth="1"/>
    <col min="8203" max="8203" width="71.85546875" customWidth="1"/>
    <col min="8204" max="8204" width="10.7109375" customWidth="1"/>
    <col min="8205" max="8205" width="9.140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8" max="8458" width="10.28515625" customWidth="1"/>
    <col min="8459" max="8459" width="71.85546875" customWidth="1"/>
    <col min="8460" max="8460" width="10.7109375" customWidth="1"/>
    <col min="8461" max="8461" width="9.140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4" max="8714" width="10.28515625" customWidth="1"/>
    <col min="8715" max="8715" width="71.85546875" customWidth="1"/>
    <col min="8716" max="8716" width="10.7109375" customWidth="1"/>
    <col min="8717" max="8717" width="9.140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70" max="8970" width="10.28515625" customWidth="1"/>
    <col min="8971" max="8971" width="71.85546875" customWidth="1"/>
    <col min="8972" max="8972" width="10.7109375" customWidth="1"/>
    <col min="8973" max="8973" width="9.140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6" max="9226" width="10.28515625" customWidth="1"/>
    <col min="9227" max="9227" width="71.85546875" customWidth="1"/>
    <col min="9228" max="9228" width="10.7109375" customWidth="1"/>
    <col min="9229" max="9229" width="9.140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2" max="9482" width="10.28515625" customWidth="1"/>
    <col min="9483" max="9483" width="71.85546875" customWidth="1"/>
    <col min="9484" max="9484" width="10.7109375" customWidth="1"/>
    <col min="9485" max="9485" width="9.140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8" max="9738" width="10.28515625" customWidth="1"/>
    <col min="9739" max="9739" width="71.85546875" customWidth="1"/>
    <col min="9740" max="9740" width="10.7109375" customWidth="1"/>
    <col min="9741" max="9741" width="9.140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4" max="9994" width="10.28515625" customWidth="1"/>
    <col min="9995" max="9995" width="71.85546875" customWidth="1"/>
    <col min="9996" max="9996" width="10.7109375" customWidth="1"/>
    <col min="9997" max="9997" width="9.140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50" max="10250" width="10.28515625" customWidth="1"/>
    <col min="10251" max="10251" width="71.85546875" customWidth="1"/>
    <col min="10252" max="10252" width="10.7109375" customWidth="1"/>
    <col min="10253" max="10253" width="9.140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6" max="10506" width="10.28515625" customWidth="1"/>
    <col min="10507" max="10507" width="71.85546875" customWidth="1"/>
    <col min="10508" max="10508" width="10.7109375" customWidth="1"/>
    <col min="10509" max="10509" width="9.140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2" max="10762" width="10.28515625" customWidth="1"/>
    <col min="10763" max="10763" width="71.85546875" customWidth="1"/>
    <col min="10764" max="10764" width="10.7109375" customWidth="1"/>
    <col min="10765" max="10765" width="9.140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8" max="11018" width="10.28515625" customWidth="1"/>
    <col min="11019" max="11019" width="71.85546875" customWidth="1"/>
    <col min="11020" max="11020" width="10.7109375" customWidth="1"/>
    <col min="11021" max="11021" width="9.140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4" max="11274" width="10.28515625" customWidth="1"/>
    <col min="11275" max="11275" width="71.85546875" customWidth="1"/>
    <col min="11276" max="11276" width="10.7109375" customWidth="1"/>
    <col min="11277" max="11277" width="9.140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30" max="11530" width="10.28515625" customWidth="1"/>
    <col min="11531" max="11531" width="71.85546875" customWidth="1"/>
    <col min="11532" max="11532" width="10.7109375" customWidth="1"/>
    <col min="11533" max="11533" width="9.140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6" max="11786" width="10.28515625" customWidth="1"/>
    <col min="11787" max="11787" width="71.85546875" customWidth="1"/>
    <col min="11788" max="11788" width="10.7109375" customWidth="1"/>
    <col min="11789" max="11789" width="9.140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2" max="12042" width="10.28515625" customWidth="1"/>
    <col min="12043" max="12043" width="71.85546875" customWidth="1"/>
    <col min="12044" max="12044" width="10.7109375" customWidth="1"/>
    <col min="12045" max="12045" width="9.140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8" max="12298" width="10.28515625" customWidth="1"/>
    <col min="12299" max="12299" width="71.85546875" customWidth="1"/>
    <col min="12300" max="12300" width="10.7109375" customWidth="1"/>
    <col min="12301" max="12301" width="9.140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4" max="12554" width="10.28515625" customWidth="1"/>
    <col min="12555" max="12555" width="71.85546875" customWidth="1"/>
    <col min="12556" max="12556" width="10.7109375" customWidth="1"/>
    <col min="12557" max="12557" width="9.140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10" max="12810" width="10.28515625" customWidth="1"/>
    <col min="12811" max="12811" width="71.85546875" customWidth="1"/>
    <col min="12812" max="12812" width="10.7109375" customWidth="1"/>
    <col min="12813" max="12813" width="9.140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6" max="13066" width="10.28515625" customWidth="1"/>
    <col min="13067" max="13067" width="71.85546875" customWidth="1"/>
    <col min="13068" max="13068" width="10.7109375" customWidth="1"/>
    <col min="13069" max="13069" width="9.140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2" max="13322" width="10.28515625" customWidth="1"/>
    <col min="13323" max="13323" width="71.85546875" customWidth="1"/>
    <col min="13324" max="13324" width="10.7109375" customWidth="1"/>
    <col min="13325" max="13325" width="9.140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8" max="13578" width="10.28515625" customWidth="1"/>
    <col min="13579" max="13579" width="71.85546875" customWidth="1"/>
    <col min="13580" max="13580" width="10.7109375" customWidth="1"/>
    <col min="13581" max="13581" width="9.140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4" max="13834" width="10.28515625" customWidth="1"/>
    <col min="13835" max="13835" width="71.85546875" customWidth="1"/>
    <col min="13836" max="13836" width="10.7109375" customWidth="1"/>
    <col min="13837" max="13837" width="9.140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90" max="14090" width="10.28515625" customWidth="1"/>
    <col min="14091" max="14091" width="71.85546875" customWidth="1"/>
    <col min="14092" max="14092" width="10.7109375" customWidth="1"/>
    <col min="14093" max="14093" width="9.140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6" max="14346" width="10.28515625" customWidth="1"/>
    <col min="14347" max="14347" width="71.85546875" customWidth="1"/>
    <col min="14348" max="14348" width="10.7109375" customWidth="1"/>
    <col min="14349" max="14349" width="9.140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2" max="14602" width="10.28515625" customWidth="1"/>
    <col min="14603" max="14603" width="71.85546875" customWidth="1"/>
    <col min="14604" max="14604" width="10.7109375" customWidth="1"/>
    <col min="14605" max="14605" width="9.140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8" max="14858" width="10.28515625" customWidth="1"/>
    <col min="14859" max="14859" width="71.85546875" customWidth="1"/>
    <col min="14860" max="14860" width="10.7109375" customWidth="1"/>
    <col min="14861" max="14861" width="9.140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4" max="15114" width="10.28515625" customWidth="1"/>
    <col min="15115" max="15115" width="71.85546875" customWidth="1"/>
    <col min="15116" max="15116" width="10.7109375" customWidth="1"/>
    <col min="15117" max="15117" width="9.140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70" max="15370" width="10.28515625" customWidth="1"/>
    <col min="15371" max="15371" width="71.85546875" customWidth="1"/>
    <col min="15372" max="15372" width="10.7109375" customWidth="1"/>
    <col min="15373" max="15373" width="9.140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6" max="15626" width="10.28515625" customWidth="1"/>
    <col min="15627" max="15627" width="71.85546875" customWidth="1"/>
    <col min="15628" max="15628" width="10.7109375" customWidth="1"/>
    <col min="15629" max="15629" width="9.140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2" max="15882" width="10.28515625" customWidth="1"/>
    <col min="15883" max="15883" width="71.85546875" customWidth="1"/>
    <col min="15884" max="15884" width="10.7109375" customWidth="1"/>
    <col min="15885" max="15885" width="9.140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8" max="16138" width="10.28515625" customWidth="1"/>
    <col min="16139" max="16139" width="71.85546875" customWidth="1"/>
    <col min="16140" max="16140" width="10.7109375" customWidth="1"/>
    <col min="16141" max="16141" width="9.140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381</v>
      </c>
      <c r="E7" s="171"/>
    </row>
    <row r="8" spans="2:13" ht="15.75" x14ac:dyDescent="0.25">
      <c r="C8" s="31" t="s">
        <v>32</v>
      </c>
      <c r="D8" s="32" t="s">
        <v>33</v>
      </c>
      <c r="E8" s="30">
        <v>758.6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 s="131">
        <v>10225.928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122711.136</v>
      </c>
      <c r="I10" s="178" t="s">
        <v>38</v>
      </c>
      <c r="J10" s="178"/>
      <c r="K10" s="37">
        <v>36228.119999999995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86483.016000000003</v>
      </c>
      <c r="I11" s="38" t="s">
        <v>40</v>
      </c>
      <c r="J11" s="38"/>
      <c r="K11" s="29">
        <v>58979.28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8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23486.255999999998</v>
      </c>
      <c r="F14" s="11">
        <v>2.58</v>
      </c>
      <c r="I14" s="47">
        <v>34</v>
      </c>
      <c r="J14" s="48">
        <v>42382</v>
      </c>
      <c r="K14" s="50" t="s">
        <v>351</v>
      </c>
      <c r="L14" s="50">
        <v>2</v>
      </c>
      <c r="M14" s="50"/>
    </row>
    <row r="15" spans="2:13" ht="33" customHeight="1" thickBot="1" x14ac:dyDescent="0.3">
      <c r="B15" s="174"/>
      <c r="C15" s="198" t="s">
        <v>382</v>
      </c>
      <c r="D15" s="199"/>
      <c r="E15" s="181"/>
      <c r="F15" s="51"/>
      <c r="I15" s="47" t="s">
        <v>379</v>
      </c>
      <c r="J15" s="48">
        <v>42403</v>
      </c>
      <c r="K15" s="49" t="s">
        <v>383</v>
      </c>
      <c r="L15" s="50">
        <v>14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31952.231999999996</v>
      </c>
      <c r="F16" s="13">
        <f>F17+F18+F19+F20+F21</f>
        <v>3.5100000000000002</v>
      </c>
      <c r="I16" s="47" t="s">
        <v>384</v>
      </c>
      <c r="J16" s="48">
        <v>42415</v>
      </c>
      <c r="K16" s="49" t="s">
        <v>385</v>
      </c>
      <c r="L16" s="50">
        <v>9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10923.839999999998</v>
      </c>
      <c r="F17" s="15">
        <v>1.2</v>
      </c>
      <c r="I17" s="47">
        <v>280</v>
      </c>
      <c r="J17" s="48">
        <v>42415</v>
      </c>
      <c r="K17" s="49" t="s">
        <v>386</v>
      </c>
      <c r="L17" s="50">
        <v>10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15">
        <v>0</v>
      </c>
      <c r="I18" s="47">
        <v>1</v>
      </c>
      <c r="J18" s="48">
        <v>42415</v>
      </c>
      <c r="K18" s="49" t="s">
        <v>601</v>
      </c>
      <c r="L18" s="50">
        <v>2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11652.096</v>
      </c>
      <c r="F19" s="15">
        <v>1.28</v>
      </c>
      <c r="I19" s="47">
        <v>2</v>
      </c>
      <c r="J19" s="48">
        <v>42415</v>
      </c>
      <c r="K19" s="49" t="s">
        <v>602</v>
      </c>
      <c r="L19" s="50">
        <v>5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5279.8559999999989</v>
      </c>
      <c r="F20" s="15">
        <v>0.57999999999999996</v>
      </c>
      <c r="I20" s="47" t="s">
        <v>387</v>
      </c>
      <c r="J20" s="48">
        <v>42429</v>
      </c>
      <c r="K20" s="49" t="s">
        <v>388</v>
      </c>
      <c r="L20" s="50">
        <v>9</v>
      </c>
      <c r="M20" s="50"/>
    </row>
    <row r="21" spans="2:13" ht="17.25" thickBot="1" x14ac:dyDescent="0.3">
      <c r="B21" s="174"/>
      <c r="C21" s="59" t="s">
        <v>16</v>
      </c>
      <c r="D21" s="97" t="s">
        <v>64</v>
      </c>
      <c r="E21" s="61">
        <v>4096.4399999999996</v>
      </c>
      <c r="F21" s="17">
        <v>0.45</v>
      </c>
    </row>
    <row r="22" spans="2:13" ht="33" customHeight="1" x14ac:dyDescent="0.25">
      <c r="B22" s="172">
        <v>3</v>
      </c>
      <c r="C22" s="185" t="s">
        <v>17</v>
      </c>
      <c r="D22" s="194" t="s">
        <v>66</v>
      </c>
      <c r="E22" s="180">
        <v>21847.679999999997</v>
      </c>
      <c r="F22" s="20">
        <v>2.4</v>
      </c>
      <c r="I22" s="47">
        <v>418</v>
      </c>
      <c r="J22" s="48">
        <v>42452</v>
      </c>
      <c r="K22" s="49" t="s">
        <v>389</v>
      </c>
      <c r="L22" s="50">
        <v>15</v>
      </c>
      <c r="M22" s="50"/>
    </row>
    <row r="23" spans="2:13" ht="44.25" customHeight="1" thickBot="1" x14ac:dyDescent="0.3">
      <c r="B23" s="174"/>
      <c r="C23" s="186"/>
      <c r="D23" s="195"/>
      <c r="E23" s="181"/>
      <c r="F23" s="21"/>
      <c r="I23" s="47">
        <v>478</v>
      </c>
      <c r="J23" s="48">
        <v>42471</v>
      </c>
      <c r="K23" s="49" t="s">
        <v>603</v>
      </c>
      <c r="L23" s="50">
        <v>15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9467.3279999999995</v>
      </c>
      <c r="F24" s="8">
        <v>1.04</v>
      </c>
      <c r="I24" s="119">
        <v>983</v>
      </c>
      <c r="J24" s="120">
        <v>42611</v>
      </c>
      <c r="K24" s="121" t="s">
        <v>390</v>
      </c>
      <c r="L24" s="121">
        <v>1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11561.063999999998</v>
      </c>
      <c r="F25" s="8">
        <v>1.27</v>
      </c>
      <c r="I25" s="47">
        <v>997</v>
      </c>
      <c r="J25" s="48">
        <v>42613</v>
      </c>
      <c r="K25" s="49" t="s">
        <v>391</v>
      </c>
      <c r="L25" s="50">
        <v>6</v>
      </c>
      <c r="M25" s="121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24396.575999999997</v>
      </c>
      <c r="F26" s="8">
        <v>2.68</v>
      </c>
      <c r="I26" s="47" t="s">
        <v>392</v>
      </c>
      <c r="J26" s="48">
        <v>42629</v>
      </c>
      <c r="K26" s="49" t="s">
        <v>393</v>
      </c>
      <c r="L26" s="50">
        <v>5</v>
      </c>
      <c r="M26" s="121"/>
    </row>
    <row r="27" spans="2:13" ht="17.25" thickBot="1" x14ac:dyDescent="0.3">
      <c r="B27" s="67"/>
      <c r="C27" s="71" t="s">
        <v>22</v>
      </c>
      <c r="D27" s="103"/>
      <c r="E27" s="70">
        <v>122711.13599999998</v>
      </c>
      <c r="F27" s="8">
        <f>F14+F16+F22+F24+F25+F26</f>
        <v>13.48</v>
      </c>
      <c r="I27" s="119">
        <v>1130</v>
      </c>
      <c r="J27" s="120">
        <v>42640</v>
      </c>
      <c r="K27" s="121" t="s">
        <v>394</v>
      </c>
      <c r="L27" s="121">
        <v>11</v>
      </c>
      <c r="M27" s="121">
        <v>2000</v>
      </c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15020.28</v>
      </c>
      <c r="F28" s="8">
        <v>1.65</v>
      </c>
      <c r="I28" s="119">
        <v>1090</v>
      </c>
      <c r="J28" s="120">
        <v>42634</v>
      </c>
      <c r="K28" s="121" t="s">
        <v>395</v>
      </c>
      <c r="L28" s="121">
        <v>15</v>
      </c>
      <c r="M28" s="121">
        <v>500</v>
      </c>
    </row>
    <row r="29" spans="2:13" ht="17.25" thickBot="1" x14ac:dyDescent="0.3">
      <c r="B29" s="78"/>
      <c r="C29" s="79" t="s">
        <v>80</v>
      </c>
      <c r="D29" s="80"/>
      <c r="E29" s="81">
        <v>137731.416</v>
      </c>
      <c r="F29" s="8">
        <f>F28+F27</f>
        <v>15.13</v>
      </c>
      <c r="I29" s="119">
        <v>1171</v>
      </c>
      <c r="J29" s="120">
        <v>42643</v>
      </c>
      <c r="K29" s="136" t="s">
        <v>396</v>
      </c>
      <c r="L29" s="121">
        <v>12</v>
      </c>
      <c r="M29" s="121">
        <v>1500</v>
      </c>
    </row>
    <row r="30" spans="2:13" x14ac:dyDescent="0.25">
      <c r="I30" s="119"/>
      <c r="J30" s="121"/>
      <c r="K30" s="121" t="s">
        <v>297</v>
      </c>
      <c r="L30" s="121"/>
      <c r="M30" s="121"/>
    </row>
    <row r="31" spans="2:13" x14ac:dyDescent="0.25">
      <c r="B31" s="189" t="s">
        <v>82</v>
      </c>
      <c r="C31" s="189"/>
      <c r="D31" s="189"/>
      <c r="E31" s="82" t="s">
        <v>397</v>
      </c>
      <c r="F31" s="83"/>
      <c r="I31" s="119"/>
      <c r="J31" s="121"/>
      <c r="K31" s="121" t="s">
        <v>214</v>
      </c>
      <c r="L31" s="121"/>
      <c r="M31" s="121"/>
    </row>
    <row r="32" spans="2:13" ht="18.75" x14ac:dyDescent="0.3">
      <c r="B32" s="190" t="s">
        <v>85</v>
      </c>
      <c r="C32" s="190"/>
      <c r="D32" s="190"/>
      <c r="E32" s="84">
        <v>58979.28</v>
      </c>
      <c r="I32" s="119">
        <v>1397</v>
      </c>
      <c r="J32" s="120">
        <v>42682</v>
      </c>
      <c r="K32" s="121" t="s">
        <v>398</v>
      </c>
      <c r="L32" s="121">
        <v>2</v>
      </c>
      <c r="M32" s="121"/>
    </row>
    <row r="33" spans="4:13" ht="15.75" x14ac:dyDescent="0.25">
      <c r="D33" s="184"/>
      <c r="E33" s="184"/>
      <c r="I33" s="119" t="s">
        <v>399</v>
      </c>
      <c r="J33" s="120">
        <v>42695</v>
      </c>
      <c r="K33" s="121" t="s">
        <v>400</v>
      </c>
      <c r="L33" s="137" t="s">
        <v>401</v>
      </c>
      <c r="M33" s="138"/>
    </row>
    <row r="34" spans="4:13" x14ac:dyDescent="0.25">
      <c r="I34" s="119" t="s">
        <v>402</v>
      </c>
      <c r="J34" s="120">
        <v>42697</v>
      </c>
      <c r="K34" s="121" t="s">
        <v>403</v>
      </c>
      <c r="L34" s="121">
        <v>12</v>
      </c>
      <c r="M34" s="121">
        <v>1580</v>
      </c>
    </row>
    <row r="35" spans="4:13" x14ac:dyDescent="0.25">
      <c r="I35" s="119">
        <v>1477</v>
      </c>
      <c r="J35" s="120">
        <v>42698</v>
      </c>
      <c r="K35" s="121" t="s">
        <v>404</v>
      </c>
      <c r="L35" s="121">
        <v>12</v>
      </c>
      <c r="M35" s="121"/>
    </row>
    <row r="36" spans="4:13" ht="15.75" x14ac:dyDescent="0.25">
      <c r="D36" s="184" t="s">
        <v>89</v>
      </c>
      <c r="E36" s="184"/>
      <c r="I36" s="119"/>
      <c r="J36" s="121"/>
      <c r="K36" s="121" t="s">
        <v>405</v>
      </c>
      <c r="L36" s="121"/>
      <c r="M36" s="121"/>
    </row>
    <row r="37" spans="4:13" x14ac:dyDescent="0.25">
      <c r="I37" s="119" t="s">
        <v>406</v>
      </c>
      <c r="J37" s="120">
        <v>42716</v>
      </c>
      <c r="K37" s="121" t="s">
        <v>407</v>
      </c>
      <c r="L37" s="121">
        <v>10</v>
      </c>
      <c r="M37" s="121">
        <v>750</v>
      </c>
    </row>
    <row r="38" spans="4:13" x14ac:dyDescent="0.25">
      <c r="I38" s="119" t="s">
        <v>408</v>
      </c>
      <c r="J38" s="120">
        <v>42731</v>
      </c>
      <c r="K38" s="121" t="s">
        <v>409</v>
      </c>
      <c r="L38" s="121">
        <v>12</v>
      </c>
      <c r="M38" s="121">
        <v>400</v>
      </c>
    </row>
    <row r="39" spans="4:13" x14ac:dyDescent="0.25">
      <c r="I39" s="85" t="s">
        <v>410</v>
      </c>
      <c r="J39" s="86">
        <v>42733</v>
      </c>
      <c r="K39" s="87" t="s">
        <v>604</v>
      </c>
      <c r="L39" s="87">
        <v>12</v>
      </c>
      <c r="M39" s="87">
        <v>200</v>
      </c>
    </row>
    <row r="40" spans="4:13" x14ac:dyDescent="0.25">
      <c r="I40" s="45"/>
      <c r="J40" s="90">
        <v>42684</v>
      </c>
      <c r="K40" s="49" t="s">
        <v>165</v>
      </c>
      <c r="L40" s="87" t="s">
        <v>103</v>
      </c>
      <c r="M40" s="45"/>
    </row>
    <row r="41" spans="4:13" ht="30" x14ac:dyDescent="0.25">
      <c r="I41" s="45"/>
      <c r="J41" s="90">
        <v>42431</v>
      </c>
      <c r="K41" s="94" t="s">
        <v>411</v>
      </c>
      <c r="L41" s="106">
        <v>11000</v>
      </c>
    </row>
    <row r="42" spans="4:13" x14ac:dyDescent="0.25">
      <c r="I42" s="87"/>
      <c r="J42" s="150"/>
      <c r="K42" s="151" t="s">
        <v>104</v>
      </c>
      <c r="L42" s="87" t="s">
        <v>105</v>
      </c>
      <c r="M42" s="45"/>
    </row>
    <row r="43" spans="4:13" ht="25.5" x14ac:dyDescent="0.25">
      <c r="I43" s="45"/>
      <c r="J43" s="152"/>
      <c r="K43" s="153" t="s">
        <v>572</v>
      </c>
      <c r="L43" s="154" t="s">
        <v>573</v>
      </c>
      <c r="M43" s="45"/>
    </row>
    <row r="44" spans="4:13" ht="60.75" x14ac:dyDescent="0.25">
      <c r="I44" s="45"/>
      <c r="J44" s="152"/>
      <c r="K44" s="155" t="s">
        <v>574</v>
      </c>
      <c r="L44" s="154" t="s">
        <v>575</v>
      </c>
      <c r="M44" s="45"/>
    </row>
    <row r="45" spans="4:13" ht="60.75" x14ac:dyDescent="0.25">
      <c r="I45" s="45"/>
      <c r="J45" s="152" t="s">
        <v>576</v>
      </c>
      <c r="K45" s="156" t="s">
        <v>577</v>
      </c>
      <c r="L45" s="157" t="s">
        <v>578</v>
      </c>
      <c r="M45" s="45"/>
    </row>
    <row r="46" spans="4:13" ht="45" x14ac:dyDescent="0.25">
      <c r="I46" s="45"/>
      <c r="J46" s="152" t="s">
        <v>579</v>
      </c>
      <c r="K46" s="158" t="s">
        <v>580</v>
      </c>
      <c r="L46" s="157" t="s">
        <v>578</v>
      </c>
      <c r="M46" s="45"/>
    </row>
    <row r="47" spans="4:13" ht="60.75" x14ac:dyDescent="0.25">
      <c r="I47" s="45"/>
      <c r="J47" s="152"/>
      <c r="K47" s="156" t="s">
        <v>581</v>
      </c>
      <c r="L47" s="157" t="s">
        <v>578</v>
      </c>
      <c r="M47" s="45"/>
    </row>
    <row r="48" spans="4:13" ht="25.5" x14ac:dyDescent="0.25">
      <c r="I48" s="45"/>
      <c r="J48" s="152"/>
      <c r="K48" s="156" t="s">
        <v>582</v>
      </c>
      <c r="L48" s="159" t="s">
        <v>583</v>
      </c>
      <c r="M48" s="45"/>
    </row>
    <row r="49" spans="9:13" ht="25.5" x14ac:dyDescent="0.25">
      <c r="I49" s="45"/>
      <c r="J49" s="152"/>
      <c r="K49" s="155" t="s">
        <v>584</v>
      </c>
      <c r="L49" s="154" t="s">
        <v>585</v>
      </c>
      <c r="M49" s="157"/>
    </row>
    <row r="50" spans="9:13" ht="63.75" x14ac:dyDescent="0.25">
      <c r="I50" s="45"/>
      <c r="J50" s="152"/>
      <c r="K50" s="156" t="s">
        <v>586</v>
      </c>
      <c r="L50" s="157" t="s">
        <v>587</v>
      </c>
      <c r="M50" s="159"/>
    </row>
    <row r="51" spans="9:13" ht="63.75" x14ac:dyDescent="0.25">
      <c r="I51" s="45"/>
      <c r="J51" s="152"/>
      <c r="K51" s="156" t="s">
        <v>588</v>
      </c>
      <c r="L51" s="157" t="s">
        <v>587</v>
      </c>
      <c r="M51" s="45"/>
    </row>
    <row r="52" spans="9:13" ht="51" x14ac:dyDescent="0.25">
      <c r="I52" s="45"/>
      <c r="J52" s="152"/>
      <c r="K52" s="155" t="s">
        <v>589</v>
      </c>
      <c r="L52" s="154" t="s">
        <v>590</v>
      </c>
      <c r="M52" s="45"/>
    </row>
    <row r="53" spans="9:13" ht="63.75" x14ac:dyDescent="0.25">
      <c r="I53" s="45"/>
      <c r="J53" s="152"/>
      <c r="K53" s="155" t="s">
        <v>591</v>
      </c>
      <c r="L53" s="154" t="s">
        <v>592</v>
      </c>
      <c r="M53" s="45"/>
    </row>
    <row r="54" spans="9:13" ht="31.5" x14ac:dyDescent="0.25">
      <c r="I54" s="45"/>
      <c r="J54" s="152">
        <v>42591</v>
      </c>
      <c r="K54" s="155" t="s">
        <v>593</v>
      </c>
      <c r="L54" s="154" t="s">
        <v>594</v>
      </c>
      <c r="M54" s="45"/>
    </row>
    <row r="55" spans="9:13" ht="41.25" x14ac:dyDescent="0.25">
      <c r="I55" s="45"/>
      <c r="J55" s="152"/>
      <c r="K55" s="155" t="s">
        <v>595</v>
      </c>
      <c r="L55" s="154" t="s">
        <v>596</v>
      </c>
      <c r="M55" s="45"/>
    </row>
    <row r="56" spans="9:13" ht="66.75" x14ac:dyDescent="0.25">
      <c r="I56" s="45"/>
      <c r="J56" s="152"/>
      <c r="K56" s="160" t="s">
        <v>597</v>
      </c>
      <c r="L56" s="157" t="s">
        <v>598</v>
      </c>
      <c r="M56" s="45"/>
    </row>
    <row r="57" spans="9:13" ht="15.75" x14ac:dyDescent="0.25">
      <c r="I57" s="45"/>
      <c r="J57" s="94"/>
      <c r="K57" s="155" t="s">
        <v>599</v>
      </c>
      <c r="L57" s="154" t="s">
        <v>600</v>
      </c>
      <c r="M57" s="45"/>
    </row>
    <row r="58" spans="9:13" x14ac:dyDescent="0.25">
      <c r="I58" s="45"/>
      <c r="J58" s="94"/>
      <c r="K58" s="161"/>
      <c r="L58" s="45"/>
      <c r="M58" s="45"/>
    </row>
    <row r="59" spans="9:13" x14ac:dyDescent="0.25">
      <c r="I59" s="45"/>
      <c r="J59" s="94"/>
      <c r="K59" s="45"/>
      <c r="L59" s="45"/>
      <c r="M59" s="45"/>
    </row>
    <row r="60" spans="9:13" x14ac:dyDescent="0.25">
      <c r="J60" s="125"/>
      <c r="K60" s="126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9"/>
  <sheetViews>
    <sheetView topLeftCell="E52" workbookViewId="0">
      <selection activeCell="N47" sqref="N47"/>
    </sheetView>
  </sheetViews>
  <sheetFormatPr defaultRowHeight="15" x14ac:dyDescent="0.25"/>
  <cols>
    <col min="1" max="1" width="4.28515625" customWidth="1"/>
    <col min="2" max="2" width="11" customWidth="1"/>
    <col min="3" max="3" width="39" customWidth="1"/>
    <col min="4" max="4" width="60.7109375" customWidth="1"/>
    <col min="5" max="5" width="19.7109375" customWidth="1"/>
    <col min="7" max="8" width="4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28" t="s">
        <v>27</v>
      </c>
      <c r="D1" s="29"/>
      <c r="E1" s="29"/>
    </row>
    <row r="2" spans="2:13" x14ac:dyDescent="0.25">
      <c r="C2" t="s">
        <v>28</v>
      </c>
    </row>
    <row r="5" spans="2:13" ht="18" x14ac:dyDescent="0.25">
      <c r="C5" s="169" t="str">
        <f>'[1]Шурскол А 1'!C5:D5</f>
        <v>Отчёт о проделанной работе за 2016 год</v>
      </c>
      <c r="D5" s="170"/>
    </row>
    <row r="6" spans="2:13" ht="18" x14ac:dyDescent="0.25">
      <c r="C6" s="169" t="s">
        <v>29</v>
      </c>
      <c r="D6" s="170"/>
    </row>
    <row r="7" spans="2:13" ht="18.75" x14ac:dyDescent="0.3">
      <c r="C7" s="30" t="s">
        <v>30</v>
      </c>
      <c r="D7" s="171" t="s">
        <v>412</v>
      </c>
      <c r="E7" s="171"/>
    </row>
    <row r="8" spans="2:13" ht="15.75" x14ac:dyDescent="0.25">
      <c r="C8" s="31" t="s">
        <v>32</v>
      </c>
      <c r="D8" s="32" t="s">
        <v>33</v>
      </c>
      <c r="E8" s="30">
        <v>774.8</v>
      </c>
    </row>
    <row r="9" spans="2:13" ht="15.75" x14ac:dyDescent="0.25">
      <c r="C9" s="31" t="s">
        <v>34</v>
      </c>
      <c r="D9" s="32" t="s">
        <v>35</v>
      </c>
      <c r="E9" s="30">
        <v>15.13</v>
      </c>
      <c r="I9" s="177" t="s">
        <v>36</v>
      </c>
      <c r="J9" s="177"/>
      <c r="K9" s="131">
        <v>10444.304</v>
      </c>
      <c r="L9" s="33"/>
    </row>
    <row r="10" spans="2:13" ht="15.75" x14ac:dyDescent="0.25">
      <c r="C10" s="34" t="s">
        <v>37</v>
      </c>
      <c r="D10" s="35" t="str">
        <f>'[1]Шурскол А 1'!D10</f>
        <v>январь- декабрь 2016 г., руб.</v>
      </c>
      <c r="E10" s="36">
        <v>125331.648</v>
      </c>
      <c r="I10" s="178" t="s">
        <v>38</v>
      </c>
      <c r="J10" s="178"/>
      <c r="K10" s="37">
        <v>977.74000000000115</v>
      </c>
      <c r="L10" s="33"/>
    </row>
    <row r="11" spans="2:13" ht="15.75" x14ac:dyDescent="0.25">
      <c r="C11" s="34" t="s">
        <v>39</v>
      </c>
      <c r="D11" s="35" t="str">
        <f>'[1]Шурскол А 1'!D11</f>
        <v>январь- декабрь 2016 г., руб.</v>
      </c>
      <c r="E11" s="36">
        <v>124353.908</v>
      </c>
      <c r="I11" s="38" t="s">
        <v>40</v>
      </c>
      <c r="J11" s="38"/>
      <c r="K11" s="29">
        <v>1608.01</v>
      </c>
      <c r="L11" s="33"/>
    </row>
    <row r="12" spans="2:13" ht="19.5" thickBot="1" x14ac:dyDescent="0.35">
      <c r="C12" s="39"/>
      <c r="D12" s="40"/>
      <c r="I12" s="179" t="str">
        <f>D7</f>
        <v>с. Шурскол Квартал А, дом 7</v>
      </c>
      <c r="J12" s="179"/>
      <c r="K12" s="179"/>
      <c r="L12" s="179"/>
    </row>
    <row r="13" spans="2:13" ht="15.75" thickBot="1" x14ac:dyDescent="0.3">
      <c r="B13" s="41" t="s">
        <v>41</v>
      </c>
      <c r="C13" s="42" t="s">
        <v>42</v>
      </c>
      <c r="D13" s="43" t="s">
        <v>43</v>
      </c>
      <c r="E13" s="42" t="s">
        <v>44</v>
      </c>
      <c r="I13" s="44" t="s">
        <v>45</v>
      </c>
      <c r="J13" s="44" t="s">
        <v>46</v>
      </c>
      <c r="K13" s="44" t="s">
        <v>47</v>
      </c>
      <c r="L13" s="44" t="s">
        <v>48</v>
      </c>
      <c r="M13" s="45"/>
    </row>
    <row r="14" spans="2:13" ht="16.5" customHeight="1" x14ac:dyDescent="0.25">
      <c r="B14" s="172" t="s">
        <v>49</v>
      </c>
      <c r="C14" s="175" t="s">
        <v>10</v>
      </c>
      <c r="D14" s="191"/>
      <c r="E14" s="180">
        <v>23987.808000000001</v>
      </c>
      <c r="F14" s="46">
        <v>2.58</v>
      </c>
      <c r="I14" s="47">
        <v>74</v>
      </c>
      <c r="J14" s="48">
        <v>42387</v>
      </c>
      <c r="K14" s="89" t="s">
        <v>413</v>
      </c>
      <c r="L14" s="50">
        <v>4</v>
      </c>
      <c r="M14" s="50"/>
    </row>
    <row r="15" spans="2:13" ht="17.25" customHeight="1" thickBot="1" x14ac:dyDescent="0.3">
      <c r="B15" s="174"/>
      <c r="C15" s="198" t="s">
        <v>414</v>
      </c>
      <c r="D15" s="199"/>
      <c r="E15" s="181"/>
      <c r="F15" s="51"/>
      <c r="I15" s="47" t="s">
        <v>415</v>
      </c>
      <c r="J15" s="48">
        <v>42388</v>
      </c>
      <c r="K15" s="49" t="s">
        <v>416</v>
      </c>
      <c r="L15" s="50">
        <v>9</v>
      </c>
      <c r="M15" s="50"/>
    </row>
    <row r="16" spans="2:13" ht="16.5" customHeight="1" x14ac:dyDescent="0.25">
      <c r="B16" s="172" t="s">
        <v>53</v>
      </c>
      <c r="C16" s="175" t="s">
        <v>54</v>
      </c>
      <c r="D16" s="193"/>
      <c r="E16" s="52">
        <v>32634.576000000001</v>
      </c>
      <c r="F16" s="53">
        <f>F17+F18+F19+F20+F21</f>
        <v>3.5100000000000002</v>
      </c>
      <c r="I16" s="47">
        <v>226</v>
      </c>
      <c r="J16" s="48">
        <v>42408</v>
      </c>
      <c r="K16" s="49" t="s">
        <v>417</v>
      </c>
      <c r="L16" s="50">
        <v>13</v>
      </c>
      <c r="M16" s="50"/>
    </row>
    <row r="17" spans="2:13" ht="45" x14ac:dyDescent="0.25">
      <c r="B17" s="173"/>
      <c r="C17" s="54" t="s">
        <v>56</v>
      </c>
      <c r="D17" s="94" t="s">
        <v>57</v>
      </c>
      <c r="E17" s="56">
        <v>11157.12</v>
      </c>
      <c r="F17" s="57">
        <v>1.2</v>
      </c>
      <c r="I17" s="47">
        <v>288</v>
      </c>
      <c r="J17" s="48">
        <v>42416</v>
      </c>
      <c r="K17" s="49" t="s">
        <v>418</v>
      </c>
      <c r="L17" s="50">
        <v>1</v>
      </c>
      <c r="M17" s="50"/>
    </row>
    <row r="18" spans="2:13" ht="16.5" x14ac:dyDescent="0.25">
      <c r="B18" s="173"/>
      <c r="C18" s="54" t="s">
        <v>13</v>
      </c>
      <c r="D18" s="96"/>
      <c r="E18" s="56">
        <v>0</v>
      </c>
      <c r="F18" s="57">
        <v>0</v>
      </c>
      <c r="I18" s="47">
        <v>429</v>
      </c>
      <c r="J18" s="48">
        <v>42457</v>
      </c>
      <c r="K18" s="49" t="s">
        <v>418</v>
      </c>
      <c r="L18" s="50">
        <v>13</v>
      </c>
      <c r="M18" s="50"/>
    </row>
    <row r="19" spans="2:13" ht="57" customHeight="1" x14ac:dyDescent="0.25">
      <c r="B19" s="173"/>
      <c r="C19" s="54" t="s">
        <v>14</v>
      </c>
      <c r="D19" s="96" t="s">
        <v>60</v>
      </c>
      <c r="E19" s="56">
        <v>11900.928</v>
      </c>
      <c r="F19" s="57">
        <v>1.28</v>
      </c>
      <c r="I19" s="47">
        <v>464</v>
      </c>
      <c r="J19" s="48">
        <v>42465</v>
      </c>
      <c r="K19" s="49" t="s">
        <v>419</v>
      </c>
      <c r="L19" s="50">
        <v>1</v>
      </c>
      <c r="M19" s="50"/>
    </row>
    <row r="20" spans="2:13" ht="45" x14ac:dyDescent="0.25">
      <c r="B20" s="173"/>
      <c r="C20" s="54" t="s">
        <v>15</v>
      </c>
      <c r="D20" s="96" t="s">
        <v>62</v>
      </c>
      <c r="E20" s="56">
        <v>5392.6080000000002</v>
      </c>
      <c r="F20" s="57">
        <v>0.57999999999999996</v>
      </c>
      <c r="I20" s="47">
        <v>463</v>
      </c>
      <c r="J20" s="48">
        <v>42465</v>
      </c>
      <c r="K20" s="49" t="s">
        <v>417</v>
      </c>
      <c r="L20" s="50">
        <v>10</v>
      </c>
      <c r="M20" s="50"/>
    </row>
    <row r="21" spans="2:13" ht="33" customHeight="1" thickBot="1" x14ac:dyDescent="0.3">
      <c r="B21" s="174"/>
      <c r="C21" s="59" t="s">
        <v>16</v>
      </c>
      <c r="D21" s="97" t="s">
        <v>64</v>
      </c>
      <c r="E21" s="61">
        <v>4183.92</v>
      </c>
      <c r="F21" s="62">
        <v>0.45</v>
      </c>
      <c r="I21" s="47">
        <v>551</v>
      </c>
      <c r="J21" s="48">
        <v>42501</v>
      </c>
      <c r="K21" s="49" t="s">
        <v>420</v>
      </c>
      <c r="L21" s="50">
        <v>12</v>
      </c>
      <c r="M21" s="50"/>
    </row>
    <row r="22" spans="2:13" ht="44.25" customHeight="1" x14ac:dyDescent="0.25">
      <c r="B22" s="172">
        <v>3</v>
      </c>
      <c r="C22" s="185" t="s">
        <v>17</v>
      </c>
      <c r="D22" s="194" t="s">
        <v>66</v>
      </c>
      <c r="E22" s="180">
        <v>22314.240000000002</v>
      </c>
      <c r="F22" s="51">
        <v>2.4</v>
      </c>
      <c r="I22" s="47" t="s">
        <v>421</v>
      </c>
      <c r="J22" s="48">
        <v>42555</v>
      </c>
      <c r="K22" s="49" t="s">
        <v>422</v>
      </c>
      <c r="L22" s="50"/>
      <c r="M22" s="50"/>
    </row>
    <row r="23" spans="2:13" ht="44.25" customHeight="1" thickBot="1" x14ac:dyDescent="0.3">
      <c r="B23" s="174"/>
      <c r="C23" s="186"/>
      <c r="D23" s="195"/>
      <c r="E23" s="181"/>
      <c r="F23" s="26"/>
      <c r="I23" s="47" t="s">
        <v>423</v>
      </c>
      <c r="J23" s="48">
        <v>42579</v>
      </c>
      <c r="K23" s="50" t="s">
        <v>424</v>
      </c>
      <c r="L23" s="50">
        <v>13</v>
      </c>
      <c r="M23" s="50"/>
    </row>
    <row r="24" spans="2:13" ht="60.75" thickBot="1" x14ac:dyDescent="0.3">
      <c r="B24" s="63">
        <v>4</v>
      </c>
      <c r="C24" s="64" t="s">
        <v>19</v>
      </c>
      <c r="D24" s="99" t="s">
        <v>69</v>
      </c>
      <c r="E24" s="66">
        <v>9669.5040000000008</v>
      </c>
      <c r="F24" s="8">
        <v>1.04</v>
      </c>
      <c r="I24" s="47">
        <v>998</v>
      </c>
      <c r="J24" s="48">
        <v>42613</v>
      </c>
      <c r="K24" s="50" t="s">
        <v>425</v>
      </c>
      <c r="L24" s="50">
        <v>9</v>
      </c>
      <c r="M24" s="50"/>
    </row>
    <row r="25" spans="2:13" ht="60.75" thickBot="1" x14ac:dyDescent="0.3">
      <c r="B25" s="67">
        <v>5</v>
      </c>
      <c r="C25" s="68" t="s">
        <v>20</v>
      </c>
      <c r="D25" s="101" t="s">
        <v>72</v>
      </c>
      <c r="E25" s="70">
        <v>11807.952000000001</v>
      </c>
      <c r="F25" s="8">
        <v>1.27</v>
      </c>
      <c r="I25" s="47" t="s">
        <v>426</v>
      </c>
      <c r="J25" s="120">
        <v>42615</v>
      </c>
      <c r="K25" s="121" t="s">
        <v>422</v>
      </c>
      <c r="L25" s="121">
        <v>3</v>
      </c>
      <c r="M25" s="121"/>
    </row>
    <row r="26" spans="2:13" ht="60.75" thickBot="1" x14ac:dyDescent="0.3">
      <c r="B26" s="63">
        <v>6</v>
      </c>
      <c r="C26" s="64" t="s">
        <v>21</v>
      </c>
      <c r="D26" s="99" t="s">
        <v>75</v>
      </c>
      <c r="E26" s="66">
        <v>24917.568000000003</v>
      </c>
      <c r="F26" s="8">
        <v>2.68</v>
      </c>
      <c r="I26" s="47" t="s">
        <v>427</v>
      </c>
      <c r="J26" s="120">
        <v>42642</v>
      </c>
      <c r="K26" s="121" t="s">
        <v>428</v>
      </c>
      <c r="L26" s="121">
        <v>12</v>
      </c>
      <c r="M26" s="121"/>
    </row>
    <row r="27" spans="2:13" ht="17.25" thickBot="1" x14ac:dyDescent="0.3">
      <c r="B27" s="67"/>
      <c r="C27" s="71" t="s">
        <v>22</v>
      </c>
      <c r="D27" s="103"/>
      <c r="E27" s="70">
        <v>125331.64800000002</v>
      </c>
      <c r="F27" s="8">
        <f>F14+F16+F22+F24+F25+F26</f>
        <v>13.48</v>
      </c>
      <c r="I27" s="47" t="s">
        <v>294</v>
      </c>
      <c r="J27" s="120">
        <v>42625</v>
      </c>
      <c r="K27" s="121" t="s">
        <v>295</v>
      </c>
      <c r="L27" s="121"/>
      <c r="M27" s="121"/>
    </row>
    <row r="28" spans="2:13" ht="17.25" thickBot="1" x14ac:dyDescent="0.3">
      <c r="B28" s="63">
        <v>7</v>
      </c>
      <c r="C28" s="64" t="s">
        <v>23</v>
      </c>
      <c r="D28" s="104" t="s">
        <v>78</v>
      </c>
      <c r="E28" s="66">
        <v>15341.039999999997</v>
      </c>
      <c r="F28" s="8">
        <v>1.65</v>
      </c>
      <c r="I28" s="47">
        <v>1143</v>
      </c>
      <c r="J28" s="120">
        <v>42641</v>
      </c>
      <c r="K28" s="121" t="s">
        <v>395</v>
      </c>
      <c r="L28" s="121">
        <v>12</v>
      </c>
      <c r="M28" s="121">
        <v>300</v>
      </c>
    </row>
    <row r="29" spans="2:13" ht="17.25" thickBot="1" x14ac:dyDescent="0.3">
      <c r="B29" s="78"/>
      <c r="C29" s="79" t="s">
        <v>80</v>
      </c>
      <c r="D29" s="80"/>
      <c r="E29" s="81">
        <v>140672.68800000002</v>
      </c>
      <c r="F29" s="8">
        <f>F28+F27</f>
        <v>15.13</v>
      </c>
      <c r="I29" s="47">
        <v>1168</v>
      </c>
      <c r="J29" s="120">
        <v>42642</v>
      </c>
      <c r="K29" s="121" t="s">
        <v>152</v>
      </c>
      <c r="L29" s="121">
        <v>12</v>
      </c>
      <c r="M29" s="121">
        <v>500</v>
      </c>
    </row>
    <row r="30" spans="2:13" x14ac:dyDescent="0.25">
      <c r="I30" s="119"/>
      <c r="J30" s="121"/>
      <c r="K30" s="121" t="s">
        <v>297</v>
      </c>
      <c r="L30" s="121"/>
      <c r="M30" s="121"/>
    </row>
    <row r="31" spans="2:13" x14ac:dyDescent="0.25">
      <c r="B31" s="189" t="s">
        <v>82</v>
      </c>
      <c r="C31" s="189"/>
      <c r="D31" s="189"/>
      <c r="E31" s="82">
        <v>13</v>
      </c>
      <c r="F31" s="83"/>
      <c r="I31" s="119">
        <v>1234</v>
      </c>
      <c r="J31" s="120">
        <v>42648</v>
      </c>
      <c r="K31" s="121" t="s">
        <v>140</v>
      </c>
      <c r="L31" s="121">
        <v>4</v>
      </c>
      <c r="M31" s="121"/>
    </row>
    <row r="32" spans="2:13" ht="18.75" x14ac:dyDescent="0.3">
      <c r="B32" s="190" t="s">
        <v>85</v>
      </c>
      <c r="C32" s="190"/>
      <c r="D32" s="190"/>
      <c r="E32" s="84">
        <v>1608.01</v>
      </c>
      <c r="I32" s="119">
        <v>1252</v>
      </c>
      <c r="J32" s="120">
        <v>42654</v>
      </c>
      <c r="K32" s="121" t="s">
        <v>152</v>
      </c>
      <c r="L32" s="121">
        <v>3</v>
      </c>
      <c r="M32" s="121"/>
    </row>
    <row r="33" spans="4:13" ht="15.75" x14ac:dyDescent="0.25">
      <c r="D33" s="184"/>
      <c r="E33" s="184"/>
      <c r="I33" s="119" t="s">
        <v>429</v>
      </c>
      <c r="J33" s="120">
        <v>42661</v>
      </c>
      <c r="K33" s="121" t="s">
        <v>216</v>
      </c>
      <c r="L33" s="121">
        <v>8</v>
      </c>
      <c r="M33" s="121"/>
    </row>
    <row r="34" spans="4:13" x14ac:dyDescent="0.25">
      <c r="I34" s="119"/>
      <c r="J34" s="121"/>
      <c r="K34" s="121" t="s">
        <v>154</v>
      </c>
      <c r="L34" s="121"/>
      <c r="M34" s="121"/>
    </row>
    <row r="35" spans="4:13" x14ac:dyDescent="0.25">
      <c r="I35" s="119"/>
      <c r="J35" s="121"/>
      <c r="K35" s="121" t="s">
        <v>97</v>
      </c>
      <c r="L35" s="121"/>
      <c r="M35" s="121"/>
    </row>
    <row r="36" spans="4:13" ht="15.75" x14ac:dyDescent="0.25">
      <c r="D36" s="184" t="s">
        <v>89</v>
      </c>
      <c r="E36" s="184"/>
      <c r="I36" s="73">
        <v>1579</v>
      </c>
      <c r="J36" s="74">
        <v>42717</v>
      </c>
      <c r="K36" s="49" t="s">
        <v>430</v>
      </c>
      <c r="L36" s="76">
        <v>13</v>
      </c>
      <c r="M36" s="76"/>
    </row>
    <row r="37" spans="4:13" x14ac:dyDescent="0.25">
      <c r="I37" s="47" t="s">
        <v>431</v>
      </c>
      <c r="J37" s="48">
        <v>42726</v>
      </c>
      <c r="K37" s="50" t="s">
        <v>432</v>
      </c>
      <c r="L37" s="50">
        <v>3</v>
      </c>
      <c r="M37" s="50">
        <v>600</v>
      </c>
    </row>
    <row r="38" spans="4:13" ht="24.75" customHeight="1" x14ac:dyDescent="0.25">
      <c r="I38" s="45"/>
      <c r="J38" s="90">
        <v>42684</v>
      </c>
      <c r="K38" s="49" t="s">
        <v>102</v>
      </c>
      <c r="L38" s="87" t="s">
        <v>103</v>
      </c>
      <c r="M38" s="45"/>
    </row>
    <row r="39" spans="4:13" ht="24.75" customHeight="1" x14ac:dyDescent="0.25">
      <c r="I39" s="87"/>
      <c r="J39" s="150"/>
      <c r="K39" s="151" t="s">
        <v>104</v>
      </c>
      <c r="L39" s="87" t="s">
        <v>105</v>
      </c>
      <c r="M39" s="45"/>
    </row>
    <row r="40" spans="4:13" ht="24.75" customHeight="1" x14ac:dyDescent="0.25">
      <c r="I40" s="45"/>
      <c r="J40" s="152"/>
      <c r="K40" s="153" t="s">
        <v>572</v>
      </c>
      <c r="L40" s="154" t="s">
        <v>573</v>
      </c>
      <c r="M40" s="45"/>
    </row>
    <row r="41" spans="4:13" ht="24.75" customHeight="1" x14ac:dyDescent="0.25">
      <c r="I41" s="45"/>
      <c r="J41" s="152"/>
      <c r="K41" s="155" t="s">
        <v>574</v>
      </c>
      <c r="L41" s="154" t="s">
        <v>575</v>
      </c>
      <c r="M41" s="45"/>
    </row>
    <row r="42" spans="4:13" ht="24.75" customHeight="1" x14ac:dyDescent="0.25">
      <c r="I42" s="45"/>
      <c r="J42" s="152" t="s">
        <v>576</v>
      </c>
      <c r="K42" s="156" t="s">
        <v>577</v>
      </c>
      <c r="L42" s="157" t="s">
        <v>578</v>
      </c>
      <c r="M42" s="45"/>
    </row>
    <row r="43" spans="4:13" ht="24.75" customHeight="1" x14ac:dyDescent="0.25">
      <c r="I43" s="45"/>
      <c r="J43" s="152" t="s">
        <v>579</v>
      </c>
      <c r="K43" s="158" t="s">
        <v>580</v>
      </c>
      <c r="L43" s="157" t="s">
        <v>578</v>
      </c>
      <c r="M43" s="45"/>
    </row>
    <row r="44" spans="4:13" ht="24.75" customHeight="1" x14ac:dyDescent="0.25">
      <c r="I44" s="45"/>
      <c r="J44" s="152"/>
      <c r="K44" s="156" t="s">
        <v>581</v>
      </c>
      <c r="L44" s="157" t="s">
        <v>578</v>
      </c>
      <c r="M44" s="45"/>
    </row>
    <row r="45" spans="4:13" ht="24.75" customHeight="1" x14ac:dyDescent="0.25">
      <c r="I45" s="45"/>
      <c r="J45" s="152"/>
      <c r="K45" s="156" t="s">
        <v>582</v>
      </c>
      <c r="L45" s="159" t="s">
        <v>583</v>
      </c>
      <c r="M45" s="45"/>
    </row>
    <row r="46" spans="4:13" ht="24.75" customHeight="1" x14ac:dyDescent="0.25">
      <c r="I46" s="45"/>
      <c r="J46" s="152"/>
      <c r="K46" s="155" t="s">
        <v>584</v>
      </c>
      <c r="L46" s="154" t="s">
        <v>585</v>
      </c>
      <c r="M46" s="157"/>
    </row>
    <row r="47" spans="4:13" ht="24.75" customHeight="1" x14ac:dyDescent="0.25">
      <c r="I47" s="45"/>
      <c r="J47" s="152"/>
      <c r="K47" s="156" t="s">
        <v>586</v>
      </c>
      <c r="L47" s="157" t="s">
        <v>587</v>
      </c>
      <c r="M47" s="159"/>
    </row>
    <row r="48" spans="4:13" ht="38.25" x14ac:dyDescent="0.25">
      <c r="I48" s="45"/>
      <c r="J48" s="152"/>
      <c r="K48" s="156" t="s">
        <v>588</v>
      </c>
      <c r="L48" s="157" t="s">
        <v>587</v>
      </c>
      <c r="M48" s="45"/>
    </row>
    <row r="49" spans="9:13" ht="25.5" x14ac:dyDescent="0.25">
      <c r="I49" s="45"/>
      <c r="J49" s="152"/>
      <c r="K49" s="155" t="s">
        <v>589</v>
      </c>
      <c r="L49" s="154" t="s">
        <v>590</v>
      </c>
      <c r="M49" s="45"/>
    </row>
    <row r="50" spans="9:13" ht="38.25" x14ac:dyDescent="0.25">
      <c r="I50" s="45"/>
      <c r="J50" s="152"/>
      <c r="K50" s="155" t="s">
        <v>591</v>
      </c>
      <c r="L50" s="154" t="s">
        <v>592</v>
      </c>
      <c r="M50" s="45"/>
    </row>
    <row r="51" spans="9:13" ht="31.5" x14ac:dyDescent="0.25">
      <c r="I51" s="45"/>
      <c r="J51" s="152">
        <v>42591</v>
      </c>
      <c r="K51" s="155" t="s">
        <v>593</v>
      </c>
      <c r="L51" s="154" t="s">
        <v>594</v>
      </c>
      <c r="M51" s="45"/>
    </row>
    <row r="52" spans="9:13" ht="41.25" x14ac:dyDescent="0.25">
      <c r="I52" s="45"/>
      <c r="J52" s="152"/>
      <c r="K52" s="155" t="s">
        <v>595</v>
      </c>
      <c r="L52" s="154" t="s">
        <v>596</v>
      </c>
      <c r="M52" s="45"/>
    </row>
    <row r="53" spans="9:13" ht="79.5" x14ac:dyDescent="0.25">
      <c r="I53" s="45"/>
      <c r="J53" s="152"/>
      <c r="K53" s="160" t="s">
        <v>597</v>
      </c>
      <c r="L53" s="157" t="s">
        <v>598</v>
      </c>
      <c r="M53" s="45"/>
    </row>
    <row r="54" spans="9:13" ht="15.75" x14ac:dyDescent="0.25">
      <c r="I54" s="45"/>
      <c r="J54" s="94"/>
      <c r="K54" s="155" t="s">
        <v>599</v>
      </c>
      <c r="L54" s="154" t="s">
        <v>600</v>
      </c>
      <c r="M54" s="45"/>
    </row>
    <row r="55" spans="9:13" x14ac:dyDescent="0.25">
      <c r="I55" s="45"/>
      <c r="J55" s="94"/>
      <c r="K55" s="161"/>
      <c r="L55" s="45"/>
      <c r="M55" s="45"/>
    </row>
    <row r="56" spans="9:13" x14ac:dyDescent="0.25">
      <c r="I56" s="45"/>
      <c r="J56" s="94"/>
      <c r="K56" s="45"/>
      <c r="L56" s="45"/>
      <c r="M56" s="45"/>
    </row>
    <row r="57" spans="9:13" x14ac:dyDescent="0.25">
      <c r="J57" s="125"/>
      <c r="K57" s="126"/>
    </row>
    <row r="58" spans="9:13" x14ac:dyDescent="0.25">
      <c r="J58" s="125"/>
      <c r="K58" s="126"/>
    </row>
    <row r="59" spans="9:13" x14ac:dyDescent="0.25">
      <c r="J59" s="125"/>
      <c r="K59" s="126"/>
    </row>
  </sheetData>
  <mergeCells count="20">
    <mergeCell ref="D33:E33"/>
    <mergeCell ref="D36:E36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Шурскол В 5</vt:lpstr>
      <vt:lpstr>Шурскол В 3</vt:lpstr>
      <vt:lpstr>Шурскол В 2</vt:lpstr>
      <vt:lpstr>Шурскол А 12</vt:lpstr>
      <vt:lpstr>Шурскол А 11</vt:lpstr>
      <vt:lpstr>Шурскол А 10</vt:lpstr>
      <vt:lpstr>Шурскол А 9</vt:lpstr>
      <vt:lpstr>Шурскол А 8</vt:lpstr>
      <vt:lpstr>Шурскол А 7</vt:lpstr>
      <vt:lpstr>Шурскол А 6</vt:lpstr>
      <vt:lpstr>Шурскол А 5 </vt:lpstr>
      <vt:lpstr>Шурскол А 4</vt:lpstr>
      <vt:lpstr>Шурскол А 3</vt:lpstr>
      <vt:lpstr>Шурскол А 2</vt:lpstr>
      <vt:lpstr>Шурскол А 1</vt:lpstr>
      <vt:lpstr>Тариф Шурскол В-13,27</vt:lpstr>
      <vt:lpstr>Тариф Шурскол А-15,13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2017-03-30T10:25:49Z</dcterms:modified>
</cp:coreProperties>
</file>