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94" i="1" l="1"/>
  <c r="E134" i="1" s="1"/>
  <c r="D94" i="1"/>
  <c r="D134" i="1" s="1"/>
  <c r="D78" i="1" l="1"/>
  <c r="E42" i="1"/>
  <c r="D42" i="1"/>
  <c r="D124" i="1"/>
  <c r="E124" i="1"/>
  <c r="D126" i="1"/>
  <c r="E126" i="1"/>
  <c r="E122" i="1"/>
  <c r="D122" i="1"/>
  <c r="D14" i="1" l="1"/>
  <c r="E14" i="1"/>
  <c r="F8" i="1" l="1"/>
  <c r="F9" i="1"/>
  <c r="F10" i="1"/>
  <c r="E27" i="1" l="1"/>
  <c r="E25" i="1"/>
  <c r="E109" i="1"/>
  <c r="D132" i="1" l="1"/>
  <c r="F130" i="1" l="1"/>
  <c r="E132" i="1"/>
  <c r="E130" i="1"/>
  <c r="E128" i="1"/>
  <c r="E120" i="1"/>
  <c r="E118" i="1"/>
  <c r="E116" i="1"/>
  <c r="E114" i="1"/>
  <c r="E111" i="1"/>
  <c r="E105" i="1"/>
  <c r="E101" i="1"/>
  <c r="E97" i="1"/>
  <c r="E95" i="1"/>
  <c r="E90" i="1"/>
  <c r="E88" i="1"/>
  <c r="E86" i="1"/>
  <c r="E84" i="1"/>
  <c r="E80" i="1"/>
  <c r="E76" i="1"/>
  <c r="E74" i="1"/>
  <c r="E72" i="1"/>
  <c r="E67" i="1"/>
  <c r="E66" i="1" s="1"/>
  <c r="E64" i="1"/>
  <c r="E63" i="1" s="1"/>
  <c r="E59" i="1"/>
  <c r="E58" i="1" s="1"/>
  <c r="E57" i="1" s="1"/>
  <c r="E56" i="1" s="1"/>
  <c r="E52" i="1"/>
  <c r="E50" i="1"/>
  <c r="E49" i="1" s="1"/>
  <c r="E47" i="1"/>
  <c r="E46" i="1" s="1"/>
  <c r="E40" i="1"/>
  <c r="E39" i="1" s="1"/>
  <c r="E38" i="1" s="1"/>
  <c r="E37" i="1" s="1"/>
  <c r="E35" i="1"/>
  <c r="E34" i="1" s="1"/>
  <c r="E33" i="1" s="1"/>
  <c r="E32" i="1" s="1"/>
  <c r="E30" i="1"/>
  <c r="E29" i="1" s="1"/>
  <c r="E23" i="1"/>
  <c r="E22" i="1" s="1"/>
  <c r="E18" i="1"/>
  <c r="E16" i="1"/>
  <c r="E10" i="1"/>
  <c r="E9" i="1" s="1"/>
  <c r="E8" i="1" s="1"/>
  <c r="E83" i="1" l="1"/>
  <c r="E71" i="1"/>
  <c r="E70" i="1" s="1"/>
  <c r="E69" i="1" s="1"/>
  <c r="E82" i="1"/>
  <c r="E21" i="1"/>
  <c r="E20" i="1" s="1"/>
  <c r="E13" i="1"/>
  <c r="E12" i="1" s="1"/>
  <c r="E45" i="1"/>
  <c r="E44" i="1" s="1"/>
  <c r="E62" i="1"/>
  <c r="E61" i="1" s="1"/>
  <c r="D39" i="1" l="1"/>
  <c r="D38" i="1" s="1"/>
  <c r="D37" i="1" s="1"/>
  <c r="D30" i="1"/>
  <c r="D29" i="1" s="1"/>
  <c r="D101" i="1"/>
  <c r="D76" i="1" l="1"/>
  <c r="D72" i="1"/>
  <c r="D16" i="1"/>
  <c r="D18" i="1"/>
  <c r="D80" i="1" l="1"/>
  <c r="D59" i="1" l="1"/>
  <c r="D58" i="1" s="1"/>
  <c r="D57" i="1" s="1"/>
  <c r="D56" i="1" s="1"/>
  <c r="D114" i="1" l="1"/>
  <c r="D23" i="1" l="1"/>
  <c r="D22" i="1" s="1"/>
  <c r="D21" i="1" s="1"/>
  <c r="D20" i="1" s="1"/>
  <c r="D130" i="1" l="1"/>
  <c r="D67" i="1" l="1"/>
  <c r="D90" i="1" l="1"/>
  <c r="D84" i="1"/>
  <c r="D50" i="1"/>
  <c r="D49" i="1" s="1"/>
  <c r="D74" i="1"/>
  <c r="D71" i="1" s="1"/>
  <c r="D64" i="1" l="1"/>
  <c r="D63" i="1" s="1"/>
  <c r="D116" i="1" l="1"/>
  <c r="D105" i="1" l="1"/>
  <c r="D52" i="1"/>
  <c r="D111" i="1"/>
  <c r="D128" i="1"/>
  <c r="D120" i="1"/>
  <c r="D118" i="1"/>
  <c r="D109" i="1"/>
  <c r="D97" i="1" l="1"/>
  <c r="D95" i="1"/>
  <c r="D35" i="1"/>
  <c r="D34" i="1" s="1"/>
  <c r="D33" i="1" s="1"/>
  <c r="D32" i="1" s="1"/>
  <c r="D10" i="1"/>
  <c r="D9" i="1" s="1"/>
  <c r="D8" i="1" s="1"/>
  <c r="D88" i="1"/>
  <c r="D86" i="1"/>
  <c r="D83" i="1" s="1"/>
  <c r="D47" i="1"/>
  <c r="D46" i="1" s="1"/>
  <c r="D66" i="1"/>
  <c r="D62" i="1" s="1"/>
  <c r="D61" i="1" s="1"/>
  <c r="D70" i="1"/>
  <c r="D69" i="1" s="1"/>
  <c r="D82" i="1" l="1"/>
  <c r="D13" i="1"/>
  <c r="D12" i="1" s="1"/>
  <c r="D45" i="1"/>
  <c r="D44" i="1" s="1"/>
</calcChain>
</file>

<file path=xl/sharedStrings.xml><?xml version="1.0" encoding="utf-8"?>
<sst xmlns="http://schemas.openxmlformats.org/spreadsheetml/2006/main" count="232" uniqueCount="169">
  <si>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</si>
  <si>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</si>
  <si>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</si>
  <si>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</si>
  <si>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</si>
  <si>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</si>
  <si>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</si>
  <si>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</si>
  <si>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</si>
  <si>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</si>
  <si>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</si>
  <si>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</si>
  <si>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</si>
  <si>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</si>
  <si>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</si>
  <si>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</si>
  <si>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</si>
  <si>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</si>
  <si>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</si>
  <si>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</si>
  <si>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</si>
  <si>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</si>
  <si>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</si>
  <si>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</si>
  <si>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</si>
  <si>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</si>
  <si>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</si>
  <si>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</si>
  <si>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</si>
  <si>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</si>
  <si>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</si>
  <si>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</si>
  <si>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</si>
  <si>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</si>
  <si>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</si>
  <si>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</si>
  <si>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</si>
  <si>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</si>
  <si>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</si>
  <si>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</si>
  <si>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</si>
  <si>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</si>
  <si>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</si>
  <si>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</si>
  <si>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</si>
  <si>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</si>
  <si>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</si>
  <si>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</si>
  <si>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</si>
  <si>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</si>
  <si>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</si>
  <si>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</si>
  <si>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</si>
  <si>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</si>
  <si>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</si>
  <si>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</si>
  <si>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</si>
  <si>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</si>
  <si>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</si>
  <si>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</si>
  <si>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</si>
  <si>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</si>
  <si>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</si>
  <si>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</si>
  <si>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</si>
  <si>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</si>
  <si>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</si>
  <si>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</si>
  <si>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</si>
  <si>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</si>
  <si>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</si>
  <si>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</si>
  <si>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</si>
  <si>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</si>
  <si>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</si>
  <si>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</si>
  <si>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</si>
  <si>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</si>
  <si>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</si>
  <si>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</si>
  <si>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</si>
  <si>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</si>
  <si>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</si>
  <si>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</si>
  <si>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</si>
  <si>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</si>
  <si>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</si>
  <si>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</si>
  <si>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</si>
  <si>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</si>
  <si>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</si>
  <si>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</si>
  <si>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</si>
  <si>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</si>
  <si>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</si>
  <si>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</si>
  <si>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</si>
  <si>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</si>
  <si>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</si>
  <si>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</si>
  <si>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</si>
  <si>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</si>
  <si>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</si>
  <si>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</si>
  <si>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</si>
  <si>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</si>
  <si>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</si>
  <si>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</si>
  <si>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</si>
  <si>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</si>
  <si>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</si>
  <si>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</si>
  <si>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</si>
  <si>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</si>
  <si>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</si>
  <si>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</si>
  <si>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</si>
  <si>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</si>
  <si>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</si>
  <si>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</si>
  <si>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</si>
  <si>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</si>
  <si>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</si>
  <si>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</si>
  <si>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</si>
  <si>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</si>
  <si>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</si>
  <si>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</si>
  <si>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</si>
  <si>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</si>
  <si>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</si>
  <si>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</si>
  <si>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</si>
  <si>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</si>
  <si>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</si>
  <si>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</si>
  <si>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</si>
  <si>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</si>
  <si>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</si>
  <si>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</si>
  <si>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</si>
  <si>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</si>
  <si>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</si>
  <si>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</si>
  <si>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</si>
  <si>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</si>
  <si>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</si>
  <si>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</si>
  <si>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</si>
  <si>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</si>
  <si>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</si>
  <si>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</si>
  <si>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</si>
  <si>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</si>
  <si>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</si>
  <si>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</si>
  <si>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% исполнения</t>
  </si>
  <si>
    <t>06 1 01 94200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</si>
  <si>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2023год</t>
  </si>
  <si>
    <t>План 2023 год                    (руб.)</t>
  </si>
  <si>
    <t>Факт 2023 год                    (руб.)</t>
  </si>
  <si>
    <t>50 0 00 04280</t>
  </si>
  <si>
    <t>Проведение выборов в представительные органы муниципального образования</t>
  </si>
  <si>
    <t>50 0 00 04290</t>
  </si>
  <si>
    <t>Проведение выборов Главы муниципального образования</t>
  </si>
  <si>
    <t>Специальные расходы</t>
  </si>
  <si>
    <t>Межбюджетные трансферты на реализацию  мероприятий  по борьбе с борщевиком Сосновского</t>
  </si>
  <si>
    <t>12.1.01.86900</t>
  </si>
  <si>
    <t>к  постановлению от 03.05.2023г.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</si>
</sst>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view="pageBreakPreview" zoomScale="106" zoomScaleNormal="100" zoomScaleSheetLayoutView="106" workbookViewId="0">
      <selection activeCell="I5" sqref="I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142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168</v>
      </c>
      <c r="E2" s="102"/>
      <c r="F2" s="102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3" t="s">
        <v>158</v>
      </c>
      <c r="B5" s="103"/>
      <c r="C5" s="103"/>
      <c r="D5" s="103"/>
      <c r="E5" s="104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159</v>
      </c>
      <c r="E7" s="48" t="s">
        <v>160</v>
      </c>
      <c r="F7" s="48" t="s">
        <v>156</v>
      </c>
    </row>
    <row r="8" spans="1:6" ht="36.75" customHeight="1" x14ac:dyDescent="0.25">
      <c r="A8" s="83" t="s">
        <v>108</v>
      </c>
      <c r="B8" s="84" t="s">
        <v>3</v>
      </c>
      <c r="C8" s="84"/>
      <c r="D8" s="85">
        <f t="shared" ref="D8:E10" si="0">D9</f>
        <v>125500</v>
      </c>
      <c r="E8" s="85">
        <f t="shared" si="0"/>
        <v>11805</v>
      </c>
      <c r="F8" s="85">
        <f>F11</f>
        <v>9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11805</v>
      </c>
      <c r="F9" s="86">
        <f>F11</f>
        <v>9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11805</v>
      </c>
      <c r="F10" s="86">
        <f>F11</f>
        <v>9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11805</v>
      </c>
      <c r="F11" s="86">
        <v>9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1340563</v>
      </c>
      <c r="E12" s="85">
        <f>E13</f>
        <v>1222649.96</v>
      </c>
      <c r="F12" s="85">
        <v>91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1340563</v>
      </c>
      <c r="E13" s="86">
        <f>E14+E16+E18</f>
        <v>1222649.96</v>
      </c>
      <c r="F13" s="86">
        <v>91</v>
      </c>
    </row>
    <row r="14" spans="1:6" ht="47.25" x14ac:dyDescent="0.25">
      <c r="A14" s="11" t="s">
        <v>75</v>
      </c>
      <c r="B14" s="4" t="s">
        <v>127</v>
      </c>
      <c r="C14" s="4"/>
      <c r="D14" s="86">
        <f>D15</f>
        <v>557118</v>
      </c>
      <c r="E14" s="86">
        <f>E15</f>
        <v>495802.37</v>
      </c>
      <c r="F14" s="86">
        <v>89</v>
      </c>
    </row>
    <row r="15" spans="1:6" ht="15.75" x14ac:dyDescent="0.25">
      <c r="A15" s="88" t="s">
        <v>110</v>
      </c>
      <c r="B15" s="43"/>
      <c r="C15" s="12" t="s">
        <v>111</v>
      </c>
      <c r="D15" s="86">
        <v>557118</v>
      </c>
      <c r="E15" s="86">
        <v>495802.37</v>
      </c>
      <c r="F15" s="86">
        <v>89</v>
      </c>
    </row>
    <row r="16" spans="1:6" ht="47.25" x14ac:dyDescent="0.25">
      <c r="A16" s="3" t="s">
        <v>109</v>
      </c>
      <c r="B16" s="4" t="s">
        <v>127</v>
      </c>
      <c r="C16" s="12"/>
      <c r="D16" s="86">
        <f>D17</f>
        <v>534409</v>
      </c>
      <c r="E16" s="86">
        <f>E17</f>
        <v>495802.19</v>
      </c>
      <c r="F16" s="86">
        <v>93</v>
      </c>
    </row>
    <row r="17" spans="1:6" ht="15.75" x14ac:dyDescent="0.25">
      <c r="A17" s="88" t="s">
        <v>110</v>
      </c>
      <c r="B17" s="43"/>
      <c r="C17" s="12" t="s">
        <v>111</v>
      </c>
      <c r="D17" s="86">
        <v>534409</v>
      </c>
      <c r="E17" s="86">
        <v>495802.19</v>
      </c>
      <c r="F17" s="86">
        <v>93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f>D19</f>
        <v>249036</v>
      </c>
      <c r="E18" s="86">
        <f>E19</f>
        <v>231045.4</v>
      </c>
      <c r="F18" s="86">
        <v>93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249036</v>
      </c>
      <c r="E19" s="86">
        <v>231045.4</v>
      </c>
      <c r="F19" s="86">
        <v>93</v>
      </c>
    </row>
    <row r="20" spans="1:6" ht="47.25" x14ac:dyDescent="0.25">
      <c r="A20" s="89" t="s">
        <v>114</v>
      </c>
      <c r="B20" s="84" t="s">
        <v>115</v>
      </c>
      <c r="C20" s="90"/>
      <c r="D20" s="93">
        <f>D21+D29</f>
        <v>14870145</v>
      </c>
      <c r="E20" s="93">
        <f>E21</f>
        <v>8135.85</v>
      </c>
      <c r="F20" s="93">
        <v>100</v>
      </c>
    </row>
    <row r="21" spans="1:6" ht="23.25" customHeight="1" x14ac:dyDescent="0.25">
      <c r="A21" s="88" t="s">
        <v>116</v>
      </c>
      <c r="B21" s="91" t="s">
        <v>117</v>
      </c>
      <c r="C21" s="12"/>
      <c r="D21" s="86">
        <f>D22+D25+D27</f>
        <v>10589874</v>
      </c>
      <c r="E21" s="86">
        <f>E22+E27+E29+E25</f>
        <v>8135.85</v>
      </c>
      <c r="F21" s="86">
        <v>7.0000000000000007E-2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E23" si="1">D23</f>
        <v>10389874</v>
      </c>
      <c r="E22" s="86">
        <f>E23</f>
        <v>0</v>
      </c>
      <c r="F22" s="86">
        <v>0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10389874</v>
      </c>
      <c r="E23" s="86">
        <f t="shared" si="1"/>
        <v>0</v>
      </c>
      <c r="F23" s="86">
        <v>0</v>
      </c>
    </row>
    <row r="24" spans="1:6" ht="31.5" x14ac:dyDescent="0.25">
      <c r="A24" s="9" t="s">
        <v>6</v>
      </c>
      <c r="B24" s="4"/>
      <c r="C24" s="4">
        <v>200</v>
      </c>
      <c r="D24" s="86">
        <v>10389874</v>
      </c>
      <c r="E24" s="86">
        <v>0</v>
      </c>
      <c r="F24" s="86">
        <v>0</v>
      </c>
    </row>
    <row r="25" spans="1:6" ht="31.5" x14ac:dyDescent="0.25">
      <c r="A25" s="9" t="s">
        <v>122</v>
      </c>
      <c r="B25" s="91" t="s">
        <v>123</v>
      </c>
      <c r="C25" s="4"/>
      <c r="D25" s="86">
        <v>150000</v>
      </c>
      <c r="E25" s="86">
        <f>E26</f>
        <v>8135.85</v>
      </c>
      <c r="F25" s="86">
        <v>5</v>
      </c>
    </row>
    <row r="26" spans="1:6" ht="31.5" x14ac:dyDescent="0.25">
      <c r="A26" s="9" t="s">
        <v>6</v>
      </c>
      <c r="B26" s="4"/>
      <c r="C26" s="4">
        <v>200</v>
      </c>
      <c r="D26" s="86">
        <v>150000</v>
      </c>
      <c r="E26" s="86">
        <v>8135.85</v>
      </c>
      <c r="F26" s="86">
        <v>5</v>
      </c>
    </row>
    <row r="27" spans="1:6" ht="31.5" x14ac:dyDescent="0.25">
      <c r="A27" s="9" t="s">
        <v>122</v>
      </c>
      <c r="B27" s="91" t="s">
        <v>157</v>
      </c>
      <c r="C27" s="4"/>
      <c r="D27" s="86">
        <v>50000</v>
      </c>
      <c r="E27" s="86">
        <f>E28</f>
        <v>0</v>
      </c>
      <c r="F27" s="86">
        <v>0</v>
      </c>
    </row>
    <row r="28" spans="1:6" ht="31.5" x14ac:dyDescent="0.25">
      <c r="A28" s="9" t="s">
        <v>6</v>
      </c>
      <c r="B28" s="4"/>
      <c r="C28" s="4">
        <v>200</v>
      </c>
      <c r="D28" s="86">
        <v>50000</v>
      </c>
      <c r="E28" s="86">
        <v>0</v>
      </c>
      <c r="F28" s="86">
        <v>0</v>
      </c>
    </row>
    <row r="29" spans="1:6" ht="47.25" x14ac:dyDescent="0.25">
      <c r="A29" s="9" t="s">
        <v>144</v>
      </c>
      <c r="B29" s="4" t="s">
        <v>145</v>
      </c>
      <c r="C29" s="4"/>
      <c r="D29" s="86">
        <f>D30</f>
        <v>4280271</v>
      </c>
      <c r="E29" s="86">
        <f>E30</f>
        <v>0</v>
      </c>
      <c r="F29" s="86">
        <v>0</v>
      </c>
    </row>
    <row r="30" spans="1:6" ht="47.25" customHeight="1" x14ac:dyDescent="0.25">
      <c r="A30" s="9" t="s">
        <v>146</v>
      </c>
      <c r="B30" s="4" t="s">
        <v>147</v>
      </c>
      <c r="C30" s="4"/>
      <c r="D30" s="86">
        <f>D31</f>
        <v>4280271</v>
      </c>
      <c r="E30" s="86">
        <f>E31</f>
        <v>0</v>
      </c>
      <c r="F30" s="86">
        <v>0</v>
      </c>
    </row>
    <row r="31" spans="1:6" ht="31.5" x14ac:dyDescent="0.25">
      <c r="A31" s="9" t="s">
        <v>6</v>
      </c>
      <c r="B31" s="4"/>
      <c r="C31" s="4">
        <v>200</v>
      </c>
      <c r="D31" s="86">
        <v>4280271</v>
      </c>
      <c r="E31" s="86">
        <v>0</v>
      </c>
      <c r="F31" s="86">
        <v>0</v>
      </c>
    </row>
    <row r="32" spans="1:6" ht="47.25" x14ac:dyDescent="0.25">
      <c r="A32" s="42" t="s">
        <v>79</v>
      </c>
      <c r="B32" s="5" t="s">
        <v>80</v>
      </c>
      <c r="C32" s="12"/>
      <c r="D32" s="93">
        <f t="shared" ref="D32:E35" si="2">D33</f>
        <v>55000</v>
      </c>
      <c r="E32" s="93">
        <f t="shared" si="2"/>
        <v>0</v>
      </c>
      <c r="F32" s="93">
        <v>0</v>
      </c>
    </row>
    <row r="33" spans="1:6" ht="15.75" x14ac:dyDescent="0.25">
      <c r="A33" s="3" t="s">
        <v>81</v>
      </c>
      <c r="B33" s="4" t="s">
        <v>82</v>
      </c>
      <c r="C33" s="12"/>
      <c r="D33" s="86">
        <f t="shared" si="2"/>
        <v>55000</v>
      </c>
      <c r="E33" s="86">
        <f t="shared" si="2"/>
        <v>0</v>
      </c>
      <c r="F33" s="86">
        <v>0</v>
      </c>
    </row>
    <row r="34" spans="1:6" ht="31.5" x14ac:dyDescent="0.25">
      <c r="A34" s="3" t="s">
        <v>83</v>
      </c>
      <c r="B34" s="4" t="s">
        <v>84</v>
      </c>
      <c r="C34" s="12"/>
      <c r="D34" s="86">
        <f t="shared" si="2"/>
        <v>55000</v>
      </c>
      <c r="E34" s="86">
        <f t="shared" si="2"/>
        <v>0</v>
      </c>
      <c r="F34" s="86">
        <v>0</v>
      </c>
    </row>
    <row r="35" spans="1:6" ht="31.5" x14ac:dyDescent="0.25">
      <c r="A35" s="3" t="s">
        <v>85</v>
      </c>
      <c r="B35" s="4" t="s">
        <v>86</v>
      </c>
      <c r="C35" s="12"/>
      <c r="D35" s="86">
        <f t="shared" si="2"/>
        <v>55000</v>
      </c>
      <c r="E35" s="86">
        <f t="shared" si="2"/>
        <v>0</v>
      </c>
      <c r="F35" s="86">
        <v>0</v>
      </c>
    </row>
    <row r="36" spans="1:6" ht="31.5" x14ac:dyDescent="0.25">
      <c r="A36" s="9" t="s">
        <v>6</v>
      </c>
      <c r="B36" s="4"/>
      <c r="C36" s="4">
        <v>200</v>
      </c>
      <c r="D36" s="86">
        <v>55000</v>
      </c>
      <c r="E36" s="86">
        <v>0</v>
      </c>
      <c r="F36" s="86">
        <v>0</v>
      </c>
    </row>
    <row r="37" spans="1:6" ht="47.25" x14ac:dyDescent="0.25">
      <c r="A37" s="75" t="s">
        <v>148</v>
      </c>
      <c r="B37" s="5" t="s">
        <v>150</v>
      </c>
      <c r="C37" s="5"/>
      <c r="D37" s="93">
        <f>D38+D42</f>
        <v>175000</v>
      </c>
      <c r="E37" s="93">
        <f t="shared" ref="D37:E42" si="3">E38</f>
        <v>0</v>
      </c>
      <c r="F37" s="93">
        <v>0</v>
      </c>
    </row>
    <row r="38" spans="1:6" ht="31.5" x14ac:dyDescent="0.25">
      <c r="A38" s="9" t="s">
        <v>149</v>
      </c>
      <c r="B38" s="4" t="s">
        <v>151</v>
      </c>
      <c r="C38" s="4"/>
      <c r="D38" s="86">
        <f t="shared" si="3"/>
        <v>91197</v>
      </c>
      <c r="E38" s="86">
        <f t="shared" si="3"/>
        <v>0</v>
      </c>
      <c r="F38" s="86">
        <v>0</v>
      </c>
    </row>
    <row r="39" spans="1:6" ht="31.5" x14ac:dyDescent="0.25">
      <c r="A39" s="9" t="s">
        <v>152</v>
      </c>
      <c r="B39" s="4" t="s">
        <v>153</v>
      </c>
      <c r="C39" s="4"/>
      <c r="D39" s="86">
        <f t="shared" si="3"/>
        <v>91197</v>
      </c>
      <c r="E39" s="86">
        <f t="shared" si="3"/>
        <v>0</v>
      </c>
      <c r="F39" s="86">
        <v>0</v>
      </c>
    </row>
    <row r="40" spans="1:6" ht="47.25" x14ac:dyDescent="0.25">
      <c r="A40" s="9" t="s">
        <v>154</v>
      </c>
      <c r="B40" s="4" t="s">
        <v>155</v>
      </c>
      <c r="C40" s="4"/>
      <c r="D40" s="86">
        <v>91197</v>
      </c>
      <c r="E40" s="86">
        <f t="shared" si="3"/>
        <v>0</v>
      </c>
      <c r="F40" s="86">
        <v>0</v>
      </c>
    </row>
    <row r="41" spans="1:6" ht="31.5" x14ac:dyDescent="0.25">
      <c r="A41" s="9" t="s">
        <v>6</v>
      </c>
      <c r="B41" s="4"/>
      <c r="C41" s="4">
        <v>200</v>
      </c>
      <c r="D41" s="86">
        <v>91197</v>
      </c>
      <c r="E41" s="86">
        <v>0</v>
      </c>
      <c r="F41" s="86">
        <v>0</v>
      </c>
    </row>
    <row r="42" spans="1:6" ht="31.5" x14ac:dyDescent="0.25">
      <c r="A42" s="9" t="s">
        <v>166</v>
      </c>
      <c r="B42" s="4" t="s">
        <v>167</v>
      </c>
      <c r="C42" s="4"/>
      <c r="D42" s="86">
        <f t="shared" si="3"/>
        <v>83803</v>
      </c>
      <c r="E42" s="86">
        <f t="shared" si="3"/>
        <v>0</v>
      </c>
      <c r="F42" s="86">
        <v>0</v>
      </c>
    </row>
    <row r="43" spans="1:6" ht="31.5" x14ac:dyDescent="0.25">
      <c r="A43" s="9" t="s">
        <v>6</v>
      </c>
      <c r="B43" s="4"/>
      <c r="C43" s="4">
        <v>200</v>
      </c>
      <c r="D43" s="86">
        <v>83803</v>
      </c>
      <c r="E43" s="86">
        <v>0</v>
      </c>
      <c r="F43" s="86">
        <v>0</v>
      </c>
    </row>
    <row r="44" spans="1:6" ht="31.5" x14ac:dyDescent="0.25">
      <c r="A44" s="22" t="s">
        <v>53</v>
      </c>
      <c r="B44" s="5" t="s">
        <v>16</v>
      </c>
      <c r="C44" s="5"/>
      <c r="D44" s="93">
        <f>D45</f>
        <v>1008747</v>
      </c>
      <c r="E44" s="93">
        <f>E45</f>
        <v>139279.75</v>
      </c>
      <c r="F44" s="93">
        <v>73</v>
      </c>
    </row>
    <row r="45" spans="1:6" ht="30.75" customHeight="1" x14ac:dyDescent="0.25">
      <c r="A45" s="28" t="s">
        <v>17</v>
      </c>
      <c r="B45" s="4" t="s">
        <v>18</v>
      </c>
      <c r="C45" s="5"/>
      <c r="D45" s="86">
        <f>D46+D49+D52</f>
        <v>1008747</v>
      </c>
      <c r="E45" s="86">
        <f>E46+E49+E52</f>
        <v>139279.75</v>
      </c>
      <c r="F45" s="86">
        <v>14</v>
      </c>
    </row>
    <row r="46" spans="1:6" ht="31.5" x14ac:dyDescent="0.25">
      <c r="A46" s="10" t="s">
        <v>54</v>
      </c>
      <c r="B46" s="4" t="s">
        <v>19</v>
      </c>
      <c r="C46" s="5"/>
      <c r="D46" s="86">
        <f t="shared" ref="D46:E47" si="4">D47</f>
        <v>133000</v>
      </c>
      <c r="E46" s="86">
        <f t="shared" si="4"/>
        <v>16763.25</v>
      </c>
      <c r="F46" s="86">
        <v>13</v>
      </c>
    </row>
    <row r="47" spans="1:6" ht="47.25" x14ac:dyDescent="0.25">
      <c r="A47" s="41" t="s">
        <v>103</v>
      </c>
      <c r="B47" s="15" t="s">
        <v>78</v>
      </c>
      <c r="C47" s="5"/>
      <c r="D47" s="86">
        <f t="shared" si="4"/>
        <v>133000</v>
      </c>
      <c r="E47" s="86">
        <f t="shared" si="4"/>
        <v>16763.25</v>
      </c>
      <c r="F47" s="86">
        <v>13</v>
      </c>
    </row>
    <row r="48" spans="1:6" ht="31.5" x14ac:dyDescent="0.25">
      <c r="A48" s="9" t="s">
        <v>6</v>
      </c>
      <c r="B48" s="4"/>
      <c r="C48" s="4">
        <v>200</v>
      </c>
      <c r="D48" s="86">
        <v>133000</v>
      </c>
      <c r="E48" s="86">
        <v>16763.25</v>
      </c>
      <c r="F48" s="86">
        <v>13</v>
      </c>
    </row>
    <row r="49" spans="1:6" ht="31.5" x14ac:dyDescent="0.25">
      <c r="A49" s="10" t="s">
        <v>76</v>
      </c>
      <c r="B49" s="4" t="s">
        <v>20</v>
      </c>
      <c r="C49" s="4"/>
      <c r="D49" s="86">
        <f t="shared" ref="D49:E50" si="5">D50</f>
        <v>150000</v>
      </c>
      <c r="E49" s="86">
        <f t="shared" si="5"/>
        <v>11281.26</v>
      </c>
      <c r="F49" s="86">
        <v>8</v>
      </c>
    </row>
    <row r="50" spans="1:6" ht="15.75" x14ac:dyDescent="0.25">
      <c r="A50" s="28" t="s">
        <v>55</v>
      </c>
      <c r="B50" s="4" t="s">
        <v>56</v>
      </c>
      <c r="C50" s="4"/>
      <c r="D50" s="86">
        <f t="shared" si="5"/>
        <v>150000</v>
      </c>
      <c r="E50" s="86">
        <f t="shared" si="5"/>
        <v>11281.26</v>
      </c>
      <c r="F50" s="86">
        <v>8</v>
      </c>
    </row>
    <row r="51" spans="1:6" ht="31.5" x14ac:dyDescent="0.25">
      <c r="A51" s="9" t="s">
        <v>6</v>
      </c>
      <c r="B51" s="4"/>
      <c r="C51" s="4">
        <v>200</v>
      </c>
      <c r="D51" s="86">
        <v>150000</v>
      </c>
      <c r="E51" s="86">
        <v>11281.26</v>
      </c>
      <c r="F51" s="86">
        <v>8</v>
      </c>
    </row>
    <row r="52" spans="1:6" ht="47.25" x14ac:dyDescent="0.25">
      <c r="A52" s="11" t="s">
        <v>21</v>
      </c>
      <c r="B52" s="4" t="s">
        <v>57</v>
      </c>
      <c r="C52" s="4"/>
      <c r="D52" s="86">
        <f>SUM(D53:D55)</f>
        <v>725747</v>
      </c>
      <c r="E52" s="86">
        <f>SUM(E53:E55)</f>
        <v>111235.24</v>
      </c>
      <c r="F52" s="86">
        <v>15</v>
      </c>
    </row>
    <row r="53" spans="1:6" ht="32.25" customHeight="1" x14ac:dyDescent="0.25">
      <c r="A53" s="11" t="s">
        <v>35</v>
      </c>
      <c r="B53" s="4"/>
      <c r="C53" s="4">
        <v>100</v>
      </c>
      <c r="D53" s="86">
        <v>514747</v>
      </c>
      <c r="E53" s="86">
        <v>87055.24</v>
      </c>
      <c r="F53" s="86">
        <v>17</v>
      </c>
    </row>
    <row r="54" spans="1:6" ht="33" customHeight="1" x14ac:dyDescent="0.25">
      <c r="A54" s="9" t="s">
        <v>6</v>
      </c>
      <c r="B54" s="4"/>
      <c r="C54" s="4">
        <v>200</v>
      </c>
      <c r="D54" s="86">
        <v>45000</v>
      </c>
      <c r="E54" s="86">
        <v>24180</v>
      </c>
      <c r="F54" s="86">
        <v>54</v>
      </c>
    </row>
    <row r="55" spans="1:6" ht="21.75" customHeight="1" x14ac:dyDescent="0.25">
      <c r="A55" s="94" t="s">
        <v>77</v>
      </c>
      <c r="B55" s="4"/>
      <c r="C55" s="4">
        <v>800</v>
      </c>
      <c r="D55" s="86">
        <v>166000</v>
      </c>
      <c r="E55" s="86">
        <v>0</v>
      </c>
      <c r="F55" s="86">
        <v>0</v>
      </c>
    </row>
    <row r="56" spans="1:6" ht="49.5" customHeight="1" x14ac:dyDescent="0.25">
      <c r="A56" s="94" t="s">
        <v>135</v>
      </c>
      <c r="B56" s="4" t="s">
        <v>131</v>
      </c>
      <c r="C56" s="4"/>
      <c r="D56" s="93">
        <f t="shared" ref="D56:E59" si="6">D57</f>
        <v>1000</v>
      </c>
      <c r="E56" s="93">
        <f t="shared" si="6"/>
        <v>0</v>
      </c>
      <c r="F56" s="93">
        <v>0</v>
      </c>
    </row>
    <row r="57" spans="1:6" ht="58.5" customHeight="1" x14ac:dyDescent="0.25">
      <c r="A57" s="94" t="s">
        <v>136</v>
      </c>
      <c r="B57" s="4" t="s">
        <v>133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4" t="s">
        <v>137</v>
      </c>
      <c r="B58" s="4" t="s">
        <v>132</v>
      </c>
      <c r="C58" s="4"/>
      <c r="D58" s="86">
        <f t="shared" si="6"/>
        <v>1000</v>
      </c>
      <c r="E58" s="86">
        <f t="shared" si="6"/>
        <v>0</v>
      </c>
      <c r="F58" s="86">
        <v>0</v>
      </c>
    </row>
    <row r="59" spans="1:6" ht="63" x14ac:dyDescent="0.25">
      <c r="A59" s="94" t="s">
        <v>138</v>
      </c>
      <c r="B59" s="4" t="s">
        <v>134</v>
      </c>
      <c r="C59" s="4"/>
      <c r="D59" s="86">
        <f t="shared" si="6"/>
        <v>1000</v>
      </c>
      <c r="E59" s="86">
        <f t="shared" si="6"/>
        <v>0</v>
      </c>
      <c r="F59" s="86">
        <v>0</v>
      </c>
    </row>
    <row r="60" spans="1:6" ht="31.5" x14ac:dyDescent="0.25">
      <c r="A60" s="9" t="s">
        <v>6</v>
      </c>
      <c r="B60" s="4"/>
      <c r="C60" s="4">
        <v>200</v>
      </c>
      <c r="D60" s="86">
        <v>1000</v>
      </c>
      <c r="E60" s="86">
        <v>0</v>
      </c>
      <c r="F60" s="86">
        <v>0</v>
      </c>
    </row>
    <row r="61" spans="1:6" ht="31.5" x14ac:dyDescent="0.25">
      <c r="A61" s="22" t="s">
        <v>47</v>
      </c>
      <c r="B61" s="5" t="s">
        <v>40</v>
      </c>
      <c r="C61" s="5"/>
      <c r="D61" s="93">
        <f>D62</f>
        <v>90000</v>
      </c>
      <c r="E61" s="93">
        <f>E62</f>
        <v>5000</v>
      </c>
      <c r="F61" s="93">
        <v>65</v>
      </c>
    </row>
    <row r="62" spans="1:6" ht="31.5" x14ac:dyDescent="0.25">
      <c r="A62" s="3" t="s">
        <v>41</v>
      </c>
      <c r="B62" s="4" t="s">
        <v>42</v>
      </c>
      <c r="C62" s="4"/>
      <c r="D62" s="86">
        <f>D63+D66</f>
        <v>90000</v>
      </c>
      <c r="E62" s="86">
        <f>E63+E66</f>
        <v>5000</v>
      </c>
      <c r="F62" s="86">
        <v>6</v>
      </c>
    </row>
    <row r="63" spans="1:6" ht="31.5" x14ac:dyDescent="0.25">
      <c r="A63" s="3" t="s">
        <v>48</v>
      </c>
      <c r="B63" s="4" t="s">
        <v>43</v>
      </c>
      <c r="C63" s="4"/>
      <c r="D63" s="86">
        <f t="shared" ref="D63:E64" si="7">D64</f>
        <v>30000</v>
      </c>
      <c r="E63" s="86">
        <f t="shared" si="7"/>
        <v>5000</v>
      </c>
      <c r="F63" s="86">
        <v>17</v>
      </c>
    </row>
    <row r="64" spans="1:6" ht="21.75" customHeight="1" x14ac:dyDescent="0.25">
      <c r="A64" s="3" t="s">
        <v>44</v>
      </c>
      <c r="B64" s="4" t="s">
        <v>45</v>
      </c>
      <c r="C64" s="4"/>
      <c r="D64" s="86">
        <f t="shared" si="7"/>
        <v>30000</v>
      </c>
      <c r="E64" s="86">
        <f t="shared" si="7"/>
        <v>5000</v>
      </c>
      <c r="F64" s="86">
        <v>17</v>
      </c>
    </row>
    <row r="65" spans="1:6" ht="31.5" x14ac:dyDescent="0.25">
      <c r="A65" s="9" t="s">
        <v>6</v>
      </c>
      <c r="B65" s="4"/>
      <c r="C65" s="12" t="s">
        <v>12</v>
      </c>
      <c r="D65" s="86">
        <v>30000</v>
      </c>
      <c r="E65" s="86">
        <v>5000</v>
      </c>
      <c r="F65" s="86">
        <v>17</v>
      </c>
    </row>
    <row r="66" spans="1:6" ht="15.75" x14ac:dyDescent="0.25">
      <c r="A66" s="9" t="s">
        <v>50</v>
      </c>
      <c r="B66" s="4" t="s">
        <v>49</v>
      </c>
      <c r="C66" s="12"/>
      <c r="D66" s="86">
        <f t="shared" ref="D66:E67" si="8">D67</f>
        <v>60000</v>
      </c>
      <c r="E66" s="86">
        <f t="shared" si="8"/>
        <v>0</v>
      </c>
      <c r="F66" s="86">
        <v>0</v>
      </c>
    </row>
    <row r="67" spans="1:6" ht="35.25" customHeight="1" x14ac:dyDescent="0.25">
      <c r="A67" s="3" t="s">
        <v>51</v>
      </c>
      <c r="B67" s="4" t="s">
        <v>52</v>
      </c>
      <c r="C67" s="12"/>
      <c r="D67" s="86">
        <f t="shared" si="8"/>
        <v>60000</v>
      </c>
      <c r="E67" s="86">
        <f t="shared" si="8"/>
        <v>0</v>
      </c>
      <c r="F67" s="86">
        <v>0</v>
      </c>
    </row>
    <row r="68" spans="1:6" ht="31.5" x14ac:dyDescent="0.25">
      <c r="A68" s="9" t="s">
        <v>6</v>
      </c>
      <c r="B68" s="4"/>
      <c r="C68" s="12" t="s">
        <v>12</v>
      </c>
      <c r="D68" s="86">
        <v>60000</v>
      </c>
      <c r="E68" s="86">
        <v>0</v>
      </c>
      <c r="F68" s="86">
        <v>0</v>
      </c>
    </row>
    <row r="69" spans="1:6" ht="31.5" x14ac:dyDescent="0.25">
      <c r="A69" s="22" t="s">
        <v>46</v>
      </c>
      <c r="B69" s="5" t="s">
        <v>22</v>
      </c>
      <c r="C69" s="5"/>
      <c r="D69" s="93">
        <f t="shared" ref="D69:E70" si="9">D70</f>
        <v>14870473.870000001</v>
      </c>
      <c r="E69" s="93">
        <f t="shared" si="9"/>
        <v>1569308.31</v>
      </c>
      <c r="F69" s="93">
        <v>11</v>
      </c>
    </row>
    <row r="70" spans="1:6" ht="63" x14ac:dyDescent="0.25">
      <c r="A70" s="3" t="s">
        <v>38</v>
      </c>
      <c r="B70" s="4" t="s">
        <v>23</v>
      </c>
      <c r="C70" s="4"/>
      <c r="D70" s="86">
        <f t="shared" si="9"/>
        <v>14870473.870000001</v>
      </c>
      <c r="E70" s="86">
        <f t="shared" si="9"/>
        <v>1569308.31</v>
      </c>
      <c r="F70" s="86">
        <v>11</v>
      </c>
    </row>
    <row r="71" spans="1:6" ht="15.75" x14ac:dyDescent="0.25">
      <c r="A71" s="3" t="s">
        <v>24</v>
      </c>
      <c r="B71" s="4" t="s">
        <v>25</v>
      </c>
      <c r="C71" s="4"/>
      <c r="D71" s="86">
        <f>SUM(D72+D74+D76+D78+D80)</f>
        <v>14870473.870000001</v>
      </c>
      <c r="E71" s="86">
        <f>SUM(E72+E74+E76+E78+E80)</f>
        <v>1569308.31</v>
      </c>
      <c r="F71" s="86">
        <v>11</v>
      </c>
    </row>
    <row r="72" spans="1:6" ht="15.75" x14ac:dyDescent="0.25">
      <c r="A72" s="3" t="s">
        <v>26</v>
      </c>
      <c r="B72" s="4" t="s">
        <v>124</v>
      </c>
      <c r="C72" s="4"/>
      <c r="D72" s="86">
        <f>D73</f>
        <v>5187061</v>
      </c>
      <c r="E72" s="86">
        <f>E73</f>
        <v>0</v>
      </c>
      <c r="F72" s="86">
        <v>0</v>
      </c>
    </row>
    <row r="73" spans="1:6" ht="31.5" x14ac:dyDescent="0.25">
      <c r="A73" s="9" t="s">
        <v>6</v>
      </c>
      <c r="B73" s="4"/>
      <c r="C73" s="4">
        <v>200</v>
      </c>
      <c r="D73" s="86">
        <v>5187061</v>
      </c>
      <c r="E73" s="86">
        <v>0</v>
      </c>
      <c r="F73" s="86">
        <v>0</v>
      </c>
    </row>
    <row r="74" spans="1:6" ht="15.75" x14ac:dyDescent="0.25">
      <c r="A74" s="3" t="s">
        <v>126</v>
      </c>
      <c r="B74" s="4" t="s">
        <v>125</v>
      </c>
      <c r="C74" s="4" t="s">
        <v>39</v>
      </c>
      <c r="D74" s="86">
        <f>D75</f>
        <v>486351.08</v>
      </c>
      <c r="E74" s="86">
        <f>E75</f>
        <v>0</v>
      </c>
      <c r="F74" s="86">
        <v>0</v>
      </c>
    </row>
    <row r="75" spans="1:6" ht="31.5" x14ac:dyDescent="0.25">
      <c r="A75" s="9" t="s">
        <v>6</v>
      </c>
      <c r="B75" s="4"/>
      <c r="C75" s="4">
        <v>200</v>
      </c>
      <c r="D75" s="86">
        <v>486351.08</v>
      </c>
      <c r="E75" s="86">
        <v>0</v>
      </c>
      <c r="F75" s="86">
        <v>0</v>
      </c>
    </row>
    <row r="76" spans="1:6" ht="29.25" customHeight="1" x14ac:dyDescent="0.25">
      <c r="A76" s="3" t="s">
        <v>36</v>
      </c>
      <c r="B76" s="4" t="s">
        <v>37</v>
      </c>
      <c r="C76" s="4"/>
      <c r="D76" s="86">
        <f>D77</f>
        <v>5196861.47</v>
      </c>
      <c r="E76" s="86">
        <f>E77</f>
        <v>1569308.31</v>
      </c>
      <c r="F76" s="86">
        <v>30</v>
      </c>
    </row>
    <row r="77" spans="1:6" ht="29.25" customHeight="1" x14ac:dyDescent="0.25">
      <c r="A77" s="9" t="s">
        <v>6</v>
      </c>
      <c r="B77" s="4"/>
      <c r="C77" s="4">
        <v>200</v>
      </c>
      <c r="D77" s="86">
        <v>5196861.47</v>
      </c>
      <c r="E77" s="86">
        <v>1569308.31</v>
      </c>
      <c r="F77" s="86">
        <v>30</v>
      </c>
    </row>
    <row r="78" spans="1:6" ht="45" customHeight="1" x14ac:dyDescent="0.25">
      <c r="A78" s="94" t="s">
        <v>139</v>
      </c>
      <c r="B78" s="4" t="s">
        <v>140</v>
      </c>
      <c r="C78" s="4"/>
      <c r="D78" s="86">
        <f>D79</f>
        <v>3760129</v>
      </c>
      <c r="E78" s="86">
        <v>0</v>
      </c>
      <c r="F78" s="86">
        <v>0</v>
      </c>
    </row>
    <row r="79" spans="1:6" ht="29.25" customHeight="1" x14ac:dyDescent="0.25">
      <c r="A79" s="94" t="s">
        <v>6</v>
      </c>
      <c r="B79" s="4"/>
      <c r="C79" s="4">
        <v>200</v>
      </c>
      <c r="D79" s="86">
        <v>3760129</v>
      </c>
      <c r="E79" s="86">
        <v>0</v>
      </c>
      <c r="F79" s="86">
        <v>0</v>
      </c>
    </row>
    <row r="80" spans="1:6" ht="60" customHeight="1" x14ac:dyDescent="0.25">
      <c r="A80" s="94" t="s">
        <v>143</v>
      </c>
      <c r="B80" s="4" t="s">
        <v>141</v>
      </c>
      <c r="C80" s="4"/>
      <c r="D80" s="86">
        <f>D81</f>
        <v>240071.32</v>
      </c>
      <c r="E80" s="86">
        <f>E81</f>
        <v>0</v>
      </c>
      <c r="F80" s="86">
        <v>0</v>
      </c>
    </row>
    <row r="81" spans="1:6" ht="29.25" customHeight="1" x14ac:dyDescent="0.25">
      <c r="A81" s="94" t="s">
        <v>6</v>
      </c>
      <c r="B81" s="4"/>
      <c r="C81" s="4">
        <v>200</v>
      </c>
      <c r="D81" s="86">
        <v>240071.32</v>
      </c>
      <c r="E81" s="86">
        <v>0</v>
      </c>
      <c r="F81" s="86">
        <v>0</v>
      </c>
    </row>
    <row r="82" spans="1:6" ht="31.5" x14ac:dyDescent="0.25">
      <c r="A82" s="75" t="s">
        <v>58</v>
      </c>
      <c r="B82" s="5" t="s">
        <v>59</v>
      </c>
      <c r="C82" s="4"/>
      <c r="D82" s="93">
        <f>D83</f>
        <v>7359051</v>
      </c>
      <c r="E82" s="93">
        <f>E83</f>
        <v>1067852.3700000001</v>
      </c>
      <c r="F82" s="93">
        <v>15</v>
      </c>
    </row>
    <row r="83" spans="1:6" ht="31.5" x14ac:dyDescent="0.25">
      <c r="A83" s="9" t="s">
        <v>60</v>
      </c>
      <c r="B83" s="4" t="s">
        <v>61</v>
      </c>
      <c r="C83" s="4"/>
      <c r="D83" s="86">
        <f>D84+D86+D88+D90</f>
        <v>7359051</v>
      </c>
      <c r="E83" s="86">
        <f>E84+E86+E88+E90</f>
        <v>1067852.3700000001</v>
      </c>
      <c r="F83" s="86">
        <v>15</v>
      </c>
    </row>
    <row r="84" spans="1:6" ht="15.75" x14ac:dyDescent="0.25">
      <c r="A84" s="9" t="s">
        <v>62</v>
      </c>
      <c r="B84" s="4" t="s">
        <v>66</v>
      </c>
      <c r="C84" s="4"/>
      <c r="D84" s="86">
        <f>D85</f>
        <v>3500000</v>
      </c>
      <c r="E84" s="86">
        <f>E85</f>
        <v>503526.40000000002</v>
      </c>
      <c r="F84" s="86">
        <v>14</v>
      </c>
    </row>
    <row r="85" spans="1:6" ht="31.5" x14ac:dyDescent="0.25">
      <c r="A85" s="9" t="s">
        <v>6</v>
      </c>
      <c r="B85" s="4"/>
      <c r="C85" s="4">
        <v>200</v>
      </c>
      <c r="D85" s="86">
        <v>3500000</v>
      </c>
      <c r="E85" s="86">
        <v>503526.40000000002</v>
      </c>
      <c r="F85" s="86">
        <v>14</v>
      </c>
    </row>
    <row r="86" spans="1:6" ht="15.75" x14ac:dyDescent="0.25">
      <c r="A86" s="9" t="s">
        <v>63</v>
      </c>
      <c r="B86" s="4" t="s">
        <v>68</v>
      </c>
      <c r="C86" s="4"/>
      <c r="D86" s="86">
        <f>D87</f>
        <v>50000</v>
      </c>
      <c r="E86" s="86">
        <f>E87</f>
        <v>7287</v>
      </c>
      <c r="F86" s="86">
        <v>15</v>
      </c>
    </row>
    <row r="87" spans="1:6" ht="31.5" x14ac:dyDescent="0.25">
      <c r="A87" s="9" t="s">
        <v>6</v>
      </c>
      <c r="B87" s="4"/>
      <c r="C87" s="4">
        <v>200</v>
      </c>
      <c r="D87" s="86">
        <v>50000</v>
      </c>
      <c r="E87" s="86">
        <v>7287</v>
      </c>
      <c r="F87" s="86">
        <v>15</v>
      </c>
    </row>
    <row r="88" spans="1:6" ht="15.75" x14ac:dyDescent="0.25">
      <c r="A88" s="9" t="s">
        <v>64</v>
      </c>
      <c r="B88" s="4" t="s">
        <v>67</v>
      </c>
      <c r="C88" s="4"/>
      <c r="D88" s="86">
        <f>D89</f>
        <v>50000</v>
      </c>
      <c r="E88" s="86">
        <f>E89</f>
        <v>0</v>
      </c>
      <c r="F88" s="86">
        <v>0</v>
      </c>
    </row>
    <row r="89" spans="1:6" ht="31.5" x14ac:dyDescent="0.25">
      <c r="A89" s="9" t="s">
        <v>6</v>
      </c>
      <c r="B89" s="4"/>
      <c r="C89" s="4">
        <v>200</v>
      </c>
      <c r="D89" s="86">
        <v>50000</v>
      </c>
      <c r="E89" s="86">
        <v>0</v>
      </c>
      <c r="F89" s="86">
        <v>0</v>
      </c>
    </row>
    <row r="90" spans="1:6" ht="31.5" x14ac:dyDescent="0.25">
      <c r="A90" s="9" t="s">
        <v>65</v>
      </c>
      <c r="B90" s="4" t="s">
        <v>69</v>
      </c>
      <c r="C90" s="4"/>
      <c r="D90" s="86">
        <f>D92+D93+D91</f>
        <v>3759051</v>
      </c>
      <c r="E90" s="86">
        <f>E92+E93+E91</f>
        <v>557038.97</v>
      </c>
      <c r="F90" s="86">
        <v>15</v>
      </c>
    </row>
    <row r="91" spans="1:6" ht="78.75" x14ac:dyDescent="0.25">
      <c r="A91" s="3" t="s">
        <v>7</v>
      </c>
      <c r="B91" s="38"/>
      <c r="C91" s="4">
        <v>100</v>
      </c>
      <c r="D91" s="86">
        <v>2381051</v>
      </c>
      <c r="E91" s="86">
        <v>464744.48</v>
      </c>
      <c r="F91" s="86">
        <v>20</v>
      </c>
    </row>
    <row r="92" spans="1:6" ht="34.5" customHeight="1" x14ac:dyDescent="0.25">
      <c r="A92" s="9" t="s">
        <v>6</v>
      </c>
      <c r="B92" s="4"/>
      <c r="C92" s="4">
        <v>200</v>
      </c>
      <c r="D92" s="86">
        <v>1288000</v>
      </c>
      <c r="E92" s="86">
        <v>82294.490000000005</v>
      </c>
      <c r="F92" s="86">
        <v>6</v>
      </c>
    </row>
    <row r="93" spans="1:6" ht="15.75" x14ac:dyDescent="0.25">
      <c r="A93" s="9" t="s">
        <v>8</v>
      </c>
      <c r="B93" s="5"/>
      <c r="C93" s="12" t="s">
        <v>9</v>
      </c>
      <c r="D93" s="86">
        <v>90000</v>
      </c>
      <c r="E93" s="86">
        <v>10000</v>
      </c>
      <c r="F93" s="86">
        <v>11</v>
      </c>
    </row>
    <row r="94" spans="1:6" ht="15.75" x14ac:dyDescent="0.25">
      <c r="A94" s="22" t="s">
        <v>27</v>
      </c>
      <c r="B94" s="5" t="s">
        <v>28</v>
      </c>
      <c r="C94" s="5"/>
      <c r="D94" s="93">
        <f>SUM(D95,D97,D101,D105,D109,D111,D114,D116,D118,D120,D126,D128,D130,D132,D122,D124)</f>
        <v>16665122</v>
      </c>
      <c r="E94" s="93">
        <f>SUM(E95,E97,E101,E105,E109,E111,E114,E116,E118,E120,E126,E128,E130)+E133</f>
        <v>2885064.71</v>
      </c>
      <c r="F94" s="93">
        <v>17</v>
      </c>
    </row>
    <row r="95" spans="1:6" ht="15.75" x14ac:dyDescent="0.25">
      <c r="A95" s="3" t="s">
        <v>29</v>
      </c>
      <c r="B95" s="38" t="s">
        <v>87</v>
      </c>
      <c r="C95" s="4"/>
      <c r="D95" s="86">
        <f>D96</f>
        <v>2032276</v>
      </c>
      <c r="E95" s="86">
        <f>E96</f>
        <v>522889.8</v>
      </c>
      <c r="F95" s="86">
        <v>26</v>
      </c>
    </row>
    <row r="96" spans="1:6" ht="78.75" x14ac:dyDescent="0.25">
      <c r="A96" s="9" t="s">
        <v>7</v>
      </c>
      <c r="B96" s="38"/>
      <c r="C96" s="12" t="s">
        <v>11</v>
      </c>
      <c r="D96" s="86">
        <v>2032276</v>
      </c>
      <c r="E96" s="86">
        <v>522889.8</v>
      </c>
      <c r="F96" s="86">
        <v>26</v>
      </c>
    </row>
    <row r="97" spans="1:6" ht="15.75" x14ac:dyDescent="0.25">
      <c r="A97" s="3" t="s">
        <v>10</v>
      </c>
      <c r="B97" s="38" t="s">
        <v>88</v>
      </c>
      <c r="C97" s="4"/>
      <c r="D97" s="86">
        <f>D98+D99+D100</f>
        <v>6252032</v>
      </c>
      <c r="E97" s="86">
        <f>E98+E99+E100</f>
        <v>1054670.8999999999</v>
      </c>
      <c r="F97" s="86">
        <v>17</v>
      </c>
    </row>
    <row r="98" spans="1:6" ht="78.75" x14ac:dyDescent="0.25">
      <c r="A98" s="9" t="s">
        <v>7</v>
      </c>
      <c r="B98" s="5"/>
      <c r="C98" s="12" t="s">
        <v>11</v>
      </c>
      <c r="D98" s="86">
        <v>4938763</v>
      </c>
      <c r="E98" s="86">
        <v>838882.39</v>
      </c>
      <c r="F98" s="86">
        <v>17</v>
      </c>
    </row>
    <row r="99" spans="1:6" ht="31.5" x14ac:dyDescent="0.25">
      <c r="A99" s="9" t="s">
        <v>6</v>
      </c>
      <c r="B99" s="5"/>
      <c r="C99" s="12" t="s">
        <v>12</v>
      </c>
      <c r="D99" s="86">
        <v>1257269</v>
      </c>
      <c r="E99" s="86">
        <v>215788.51</v>
      </c>
      <c r="F99" s="86">
        <v>17</v>
      </c>
    </row>
    <row r="100" spans="1:6" ht="15.75" x14ac:dyDescent="0.25">
      <c r="A100" s="9" t="s">
        <v>8</v>
      </c>
      <c r="B100" s="5"/>
      <c r="C100" s="12" t="s">
        <v>9</v>
      </c>
      <c r="D100" s="86">
        <v>56000</v>
      </c>
      <c r="E100" s="86">
        <v>0</v>
      </c>
      <c r="F100" s="86">
        <v>0</v>
      </c>
    </row>
    <row r="101" spans="1:6" ht="15.75" x14ac:dyDescent="0.25">
      <c r="A101" s="3" t="s">
        <v>30</v>
      </c>
      <c r="B101" s="38" t="s">
        <v>89</v>
      </c>
      <c r="C101" s="4"/>
      <c r="D101" s="86">
        <f>D102+D104+D103</f>
        <v>100000</v>
      </c>
      <c r="E101" s="86">
        <f>E102+E104+E103</f>
        <v>5000</v>
      </c>
      <c r="F101" s="86">
        <v>5</v>
      </c>
    </row>
    <row r="102" spans="1:6" ht="31.5" x14ac:dyDescent="0.25">
      <c r="A102" s="9" t="s">
        <v>6</v>
      </c>
      <c r="B102" s="5"/>
      <c r="C102" s="12" t="s">
        <v>12</v>
      </c>
      <c r="D102" s="86">
        <v>0</v>
      </c>
      <c r="E102" s="86">
        <v>0</v>
      </c>
      <c r="F102" s="86">
        <v>0</v>
      </c>
    </row>
    <row r="103" spans="1:6" ht="15.75" x14ac:dyDescent="0.25">
      <c r="A103" s="9" t="s">
        <v>5</v>
      </c>
      <c r="B103" s="5"/>
      <c r="C103" s="12" t="s">
        <v>13</v>
      </c>
      <c r="D103" s="86">
        <v>5000</v>
      </c>
      <c r="E103" s="86">
        <v>5000</v>
      </c>
      <c r="F103" s="86">
        <v>100</v>
      </c>
    </row>
    <row r="104" spans="1:6" ht="15.75" x14ac:dyDescent="0.25">
      <c r="A104" s="9" t="s">
        <v>8</v>
      </c>
      <c r="B104" s="5"/>
      <c r="C104" s="12" t="s">
        <v>9</v>
      </c>
      <c r="D104" s="86">
        <v>95000</v>
      </c>
      <c r="E104" s="86">
        <v>0</v>
      </c>
      <c r="F104" s="86">
        <v>0</v>
      </c>
    </row>
    <row r="105" spans="1:6" ht="47.25" x14ac:dyDescent="0.25">
      <c r="A105" s="3" t="s">
        <v>32</v>
      </c>
      <c r="B105" s="38" t="s">
        <v>90</v>
      </c>
      <c r="C105" s="4"/>
      <c r="D105" s="86">
        <f>SUM(D106:D108)</f>
        <v>5614619</v>
      </c>
      <c r="E105" s="86">
        <f>SUM(E106:E108)</f>
        <v>923760.55</v>
      </c>
      <c r="F105" s="86">
        <v>17</v>
      </c>
    </row>
    <row r="106" spans="1:6" ht="78.75" x14ac:dyDescent="0.25">
      <c r="A106" s="3" t="s">
        <v>7</v>
      </c>
      <c r="B106" s="38"/>
      <c r="C106" s="4">
        <v>100</v>
      </c>
      <c r="D106" s="86">
        <v>4463154</v>
      </c>
      <c r="E106" s="86">
        <v>690142.29</v>
      </c>
      <c r="F106" s="86">
        <v>16</v>
      </c>
    </row>
    <row r="107" spans="1:6" ht="31.5" x14ac:dyDescent="0.25">
      <c r="A107" s="9" t="s">
        <v>6</v>
      </c>
      <c r="B107" s="5"/>
      <c r="C107" s="12" t="s">
        <v>12</v>
      </c>
      <c r="D107" s="86">
        <v>1127900</v>
      </c>
      <c r="E107" s="86">
        <v>224088.26</v>
      </c>
      <c r="F107" s="86">
        <v>2</v>
      </c>
    </row>
    <row r="108" spans="1:6" ht="15.75" x14ac:dyDescent="0.25">
      <c r="A108" s="11" t="s">
        <v>8</v>
      </c>
      <c r="B108" s="5"/>
      <c r="C108" s="12" t="s">
        <v>9</v>
      </c>
      <c r="D108" s="86">
        <v>23565</v>
      </c>
      <c r="E108" s="86">
        <v>9530</v>
      </c>
      <c r="F108" s="86">
        <v>40</v>
      </c>
    </row>
    <row r="109" spans="1:6" ht="47.25" x14ac:dyDescent="0.25">
      <c r="A109" s="3" t="s">
        <v>31</v>
      </c>
      <c r="B109" s="38" t="s">
        <v>91</v>
      </c>
      <c r="C109" s="4"/>
      <c r="D109" s="86">
        <f>D110</f>
        <v>125000</v>
      </c>
      <c r="E109" s="86">
        <f>E110</f>
        <v>10052</v>
      </c>
      <c r="F109" s="86">
        <v>8</v>
      </c>
    </row>
    <row r="110" spans="1:6" ht="31.5" x14ac:dyDescent="0.25">
      <c r="A110" s="9" t="s">
        <v>6</v>
      </c>
      <c r="B110" s="38"/>
      <c r="C110" s="4">
        <v>200</v>
      </c>
      <c r="D110" s="86">
        <v>125000</v>
      </c>
      <c r="E110" s="86">
        <v>10052</v>
      </c>
      <c r="F110" s="86">
        <v>8</v>
      </c>
    </row>
    <row r="111" spans="1:6" ht="15.75" x14ac:dyDescent="0.25">
      <c r="A111" s="3" t="s">
        <v>33</v>
      </c>
      <c r="B111" s="43" t="s">
        <v>92</v>
      </c>
      <c r="C111" s="4"/>
      <c r="D111" s="86">
        <f>D112+D113</f>
        <v>44500</v>
      </c>
      <c r="E111" s="86">
        <f>E112+E113</f>
        <v>13.68</v>
      </c>
      <c r="F111" s="86">
        <v>0.3</v>
      </c>
    </row>
    <row r="112" spans="1:6" ht="31.5" x14ac:dyDescent="0.25">
      <c r="A112" s="34" t="s">
        <v>6</v>
      </c>
      <c r="B112" s="43"/>
      <c r="C112" s="12" t="s">
        <v>12</v>
      </c>
      <c r="D112" s="86">
        <v>40500</v>
      </c>
      <c r="E112" s="86">
        <v>13.68</v>
      </c>
      <c r="F112" s="86">
        <v>0.3</v>
      </c>
    </row>
    <row r="113" spans="1:6" ht="15.75" x14ac:dyDescent="0.25">
      <c r="A113" s="34" t="s">
        <v>8</v>
      </c>
      <c r="B113" s="43"/>
      <c r="C113" s="12" t="s">
        <v>9</v>
      </c>
      <c r="D113" s="86">
        <v>4000</v>
      </c>
      <c r="E113" s="86">
        <v>0</v>
      </c>
      <c r="F113" s="86">
        <v>0</v>
      </c>
    </row>
    <row r="114" spans="1:6" ht="22.5" customHeight="1" x14ac:dyDescent="0.25">
      <c r="A114" s="95" t="s">
        <v>129</v>
      </c>
      <c r="B114" s="43" t="s">
        <v>130</v>
      </c>
      <c r="C114" s="12"/>
      <c r="D114" s="86">
        <f>D115</f>
        <v>100000</v>
      </c>
      <c r="E114" s="86">
        <f>E115</f>
        <v>0</v>
      </c>
      <c r="F114" s="86">
        <v>0</v>
      </c>
    </row>
    <row r="115" spans="1:6" ht="31.5" x14ac:dyDescent="0.25">
      <c r="A115" s="9" t="s">
        <v>6</v>
      </c>
      <c r="B115" s="43"/>
      <c r="C115" s="4">
        <v>200</v>
      </c>
      <c r="D115" s="86">
        <v>100000</v>
      </c>
      <c r="E115" s="86">
        <v>0</v>
      </c>
      <c r="F115" s="86">
        <v>0</v>
      </c>
    </row>
    <row r="116" spans="1:6" ht="61.5" customHeight="1" x14ac:dyDescent="0.25">
      <c r="A116" s="96" t="s">
        <v>106</v>
      </c>
      <c r="B116" s="43" t="s">
        <v>105</v>
      </c>
      <c r="C116" s="12"/>
      <c r="D116" s="86">
        <f>D117</f>
        <v>162094</v>
      </c>
      <c r="E116" s="86">
        <f>E117</f>
        <v>28173</v>
      </c>
      <c r="F116" s="86">
        <v>17</v>
      </c>
    </row>
    <row r="117" spans="1:6" ht="15.75" x14ac:dyDescent="0.25">
      <c r="A117" s="88" t="s">
        <v>107</v>
      </c>
      <c r="B117" s="43"/>
      <c r="C117" s="12" t="s">
        <v>104</v>
      </c>
      <c r="D117" s="86">
        <v>162094</v>
      </c>
      <c r="E117" s="86">
        <v>28173</v>
      </c>
      <c r="F117" s="86">
        <v>17</v>
      </c>
    </row>
    <row r="118" spans="1:6" ht="47.25" x14ac:dyDescent="0.25">
      <c r="A118" s="97" t="s">
        <v>93</v>
      </c>
      <c r="B118" s="43" t="s">
        <v>94</v>
      </c>
      <c r="C118" s="4"/>
      <c r="D118" s="86">
        <f>D119</f>
        <v>41028</v>
      </c>
      <c r="E118" s="86">
        <f>E119</f>
        <v>39696</v>
      </c>
      <c r="F118" s="86">
        <v>97</v>
      </c>
    </row>
    <row r="119" spans="1:6" ht="16.5" thickBot="1" x14ac:dyDescent="0.3">
      <c r="A119" s="34" t="s">
        <v>8</v>
      </c>
      <c r="B119" s="43"/>
      <c r="C119" s="12" t="s">
        <v>9</v>
      </c>
      <c r="D119" s="86">
        <v>41028</v>
      </c>
      <c r="E119" s="86">
        <v>39696</v>
      </c>
      <c r="F119" s="86">
        <v>97</v>
      </c>
    </row>
    <row r="120" spans="1:6" ht="32.25" thickBot="1" x14ac:dyDescent="0.3">
      <c r="A120" s="98" t="s">
        <v>98</v>
      </c>
      <c r="B120" s="43" t="s">
        <v>97</v>
      </c>
      <c r="C120" s="4"/>
      <c r="D120" s="86">
        <f>D121</f>
        <v>200000</v>
      </c>
      <c r="E120" s="86">
        <f>E121</f>
        <v>0</v>
      </c>
      <c r="F120" s="86">
        <v>0</v>
      </c>
    </row>
    <row r="121" spans="1:6" ht="32.25" thickBot="1" x14ac:dyDescent="0.3">
      <c r="A121" s="9" t="s">
        <v>6</v>
      </c>
      <c r="B121" s="43"/>
      <c r="C121" s="4">
        <v>200</v>
      </c>
      <c r="D121" s="86">
        <v>200000</v>
      </c>
      <c r="E121" s="86">
        <v>0</v>
      </c>
      <c r="F121" s="86">
        <v>0</v>
      </c>
    </row>
    <row r="122" spans="1:6" ht="32.25" thickBot="1" x14ac:dyDescent="0.3">
      <c r="A122" s="98" t="s">
        <v>162</v>
      </c>
      <c r="B122" s="43" t="s">
        <v>161</v>
      </c>
      <c r="C122" s="4"/>
      <c r="D122" s="86">
        <f>D123</f>
        <v>300000</v>
      </c>
      <c r="E122" s="86">
        <f>E123</f>
        <v>0</v>
      </c>
      <c r="F122" s="86">
        <v>0</v>
      </c>
    </row>
    <row r="123" spans="1:6" ht="32.25" thickBot="1" x14ac:dyDescent="0.3">
      <c r="A123" s="9" t="s">
        <v>6</v>
      </c>
      <c r="B123" s="43"/>
      <c r="C123" s="4">
        <v>800</v>
      </c>
      <c r="D123" s="86">
        <v>300000</v>
      </c>
      <c r="E123" s="86">
        <v>0</v>
      </c>
      <c r="F123" s="86">
        <v>0</v>
      </c>
    </row>
    <row r="124" spans="1:6" ht="23.25" customHeight="1" thickBot="1" x14ac:dyDescent="0.3">
      <c r="A124" s="98" t="s">
        <v>164</v>
      </c>
      <c r="B124" s="43" t="s">
        <v>163</v>
      </c>
      <c r="C124" s="4"/>
      <c r="D124" s="86">
        <f>D125</f>
        <v>400000</v>
      </c>
      <c r="E124" s="86">
        <f>E125</f>
        <v>0</v>
      </c>
      <c r="F124" s="86">
        <v>0</v>
      </c>
    </row>
    <row r="125" spans="1:6" ht="15.75" x14ac:dyDescent="0.25">
      <c r="A125" s="9" t="s">
        <v>165</v>
      </c>
      <c r="B125" s="43"/>
      <c r="C125" s="4">
        <v>800</v>
      </c>
      <c r="D125" s="86">
        <v>400000</v>
      </c>
      <c r="E125" s="86">
        <v>0</v>
      </c>
      <c r="F125" s="86">
        <v>0</v>
      </c>
    </row>
    <row r="126" spans="1:6" ht="47.25" x14ac:dyDescent="0.25">
      <c r="A126" s="99" t="s">
        <v>99</v>
      </c>
      <c r="B126" s="43" t="s">
        <v>100</v>
      </c>
      <c r="C126" s="4"/>
      <c r="D126" s="86">
        <f>D127</f>
        <v>763000</v>
      </c>
      <c r="E126" s="86">
        <f>E127</f>
        <v>192510.26</v>
      </c>
      <c r="F126" s="86">
        <v>25</v>
      </c>
    </row>
    <row r="127" spans="1:6" ht="31.5" x14ac:dyDescent="0.25">
      <c r="A127" s="9" t="s">
        <v>6</v>
      </c>
      <c r="B127" s="43"/>
      <c r="C127" s="4">
        <v>200</v>
      </c>
      <c r="D127" s="86">
        <v>763000</v>
      </c>
      <c r="E127" s="86">
        <v>192510.26</v>
      </c>
      <c r="F127" s="86">
        <v>25</v>
      </c>
    </row>
    <row r="128" spans="1:6" ht="31.5" x14ac:dyDescent="0.25">
      <c r="A128" s="99" t="s">
        <v>101</v>
      </c>
      <c r="B128" s="43" t="s">
        <v>102</v>
      </c>
      <c r="C128" s="12"/>
      <c r="D128" s="86">
        <f>D129</f>
        <v>226631</v>
      </c>
      <c r="E128" s="86">
        <f>E129</f>
        <v>37771.760000000002</v>
      </c>
      <c r="F128" s="86">
        <v>17</v>
      </c>
    </row>
    <row r="129" spans="1:6" ht="15.75" x14ac:dyDescent="0.25">
      <c r="A129" s="3" t="s">
        <v>5</v>
      </c>
      <c r="B129" s="4"/>
      <c r="C129" s="12" t="s">
        <v>13</v>
      </c>
      <c r="D129" s="86">
        <v>226631</v>
      </c>
      <c r="E129" s="86">
        <v>37771.760000000002</v>
      </c>
      <c r="F129" s="86">
        <v>17</v>
      </c>
    </row>
    <row r="130" spans="1:6" ht="15.75" x14ac:dyDescent="0.25">
      <c r="A130" s="3" t="s">
        <v>112</v>
      </c>
      <c r="B130" s="43" t="s">
        <v>113</v>
      </c>
      <c r="C130" s="12"/>
      <c r="D130" s="86">
        <f>D131</f>
        <v>10000</v>
      </c>
      <c r="E130" s="86">
        <f>E131</f>
        <v>0</v>
      </c>
      <c r="F130" s="86">
        <f>F131</f>
        <v>0</v>
      </c>
    </row>
    <row r="131" spans="1:6" ht="31.5" x14ac:dyDescent="0.25">
      <c r="A131" s="9" t="s">
        <v>6</v>
      </c>
      <c r="B131" s="4"/>
      <c r="C131" s="12" t="s">
        <v>12</v>
      </c>
      <c r="D131" s="86">
        <v>10000</v>
      </c>
      <c r="E131" s="86">
        <v>0</v>
      </c>
      <c r="F131" s="86">
        <v>0</v>
      </c>
    </row>
    <row r="132" spans="1:6" ht="31.5" x14ac:dyDescent="0.25">
      <c r="A132" s="100" t="s">
        <v>95</v>
      </c>
      <c r="B132" s="38" t="s">
        <v>96</v>
      </c>
      <c r="C132" s="4"/>
      <c r="D132" s="86">
        <f>D133</f>
        <v>293942</v>
      </c>
      <c r="E132" s="86" t="e">
        <f>E133+#REF!</f>
        <v>#REF!</v>
      </c>
      <c r="F132" s="86">
        <v>24</v>
      </c>
    </row>
    <row r="133" spans="1:6" ht="78.75" x14ac:dyDescent="0.25">
      <c r="A133" s="9" t="s">
        <v>7</v>
      </c>
      <c r="B133" s="38"/>
      <c r="C133" s="12" t="s">
        <v>11</v>
      </c>
      <c r="D133" s="86">
        <v>293942</v>
      </c>
      <c r="E133" s="86">
        <v>70526.759999999995</v>
      </c>
      <c r="F133" s="86">
        <v>24</v>
      </c>
    </row>
    <row r="134" spans="1:6" ht="15.75" x14ac:dyDescent="0.25">
      <c r="A134" s="22" t="s">
        <v>34</v>
      </c>
      <c r="B134" s="4"/>
      <c r="C134" s="4"/>
      <c r="D134" s="93">
        <f>D8+D12+D20+D32+D44+D61+D69+D82+D94+D56+D37</f>
        <v>56560601.870000005</v>
      </c>
      <c r="E134" s="93">
        <f>E8+E12+E20+E32+E44+E61+E69+E82+E94+E56+E37</f>
        <v>6909095.9500000002</v>
      </c>
      <c r="F134" s="93">
        <v>12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5"/>
      <c r="B6" s="105"/>
      <c r="C6" s="105"/>
      <c r="D6" s="105"/>
      <c r="E6" s="105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2023-04-26T08:45:13Z</cp:lastPrinted>
  <dcterms:created xsi:type="dcterms:W3CDTF">2016-08-16T13:35:15Z</dcterms:created>
  <dcterms:modified xsi:type="dcterms:W3CDTF">2023-05-03T13:19:54Z</dcterms:modified>
</cp:coreProperties>
</file>